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535" activeTab="0"/>
  </bookViews>
  <sheets>
    <sheet name="ДР" sheetId="1" r:id="rId1"/>
  </sheets>
  <definedNames>
    <definedName name="_xlnm.Print_Titles" localSheetId="0">'ДР'!$A:$B</definedName>
    <definedName name="_xlnm.Print_Area" localSheetId="0">'ДР'!$A$1:$AR$44</definedName>
  </definedNames>
  <calcPr fullCalcOnLoad="1"/>
</workbook>
</file>

<file path=xl/sharedStrings.xml><?xml version="1.0" encoding="utf-8"?>
<sst xmlns="http://schemas.openxmlformats.org/spreadsheetml/2006/main" count="162" uniqueCount="76">
  <si>
    <t>Быстрогорское с.п.</t>
  </si>
  <si>
    <t>Верхнеобливское с.п.</t>
  </si>
  <si>
    <t>Ермаковское с.п.</t>
  </si>
  <si>
    <t>Жирновское г.п.</t>
  </si>
  <si>
    <t>Зазерское с.п.</t>
  </si>
  <si>
    <t>Ковылкинское с.п.</t>
  </si>
  <si>
    <t>Михайловское с.п.</t>
  </si>
  <si>
    <t>Скосырское с.п.</t>
  </si>
  <si>
    <t>Суховское с.п.</t>
  </si>
  <si>
    <t>Тацинское с.п.</t>
  </si>
  <si>
    <t>Углегорское с.п.</t>
  </si>
  <si>
    <t>План</t>
  </si>
  <si>
    <t>Доходы, всего</t>
  </si>
  <si>
    <t>Расходы, всего</t>
  </si>
  <si>
    <t>Факт</t>
  </si>
  <si>
    <t>Откл</t>
  </si>
  <si>
    <t>СВОД</t>
  </si>
  <si>
    <t>2</t>
  </si>
  <si>
    <t>по СКИФУ</t>
  </si>
  <si>
    <t>Свод-поселения</t>
  </si>
  <si>
    <t>Налоговые и неналоговые доходы, в т.ч.</t>
  </si>
  <si>
    <t>Нецелевые остатки средств бюджетов на начало периода</t>
  </si>
  <si>
    <t>Получение бюджетных кредитов</t>
  </si>
  <si>
    <t>Получение кредитов кредитных организаций</t>
  </si>
  <si>
    <t>Иные нецелевые ресурсы</t>
  </si>
  <si>
    <t>за счет средств областного  бюджета</t>
  </si>
  <si>
    <t>за счет собственных средств бюджета муниципального района</t>
  </si>
  <si>
    <r>
      <t xml:space="preserve">обслуживание муниципального долга </t>
    </r>
    <r>
      <rPr>
        <b/>
        <sz val="10"/>
        <rFont val="Arial Cyr"/>
        <family val="0"/>
      </rPr>
      <t>(231)</t>
    </r>
  </si>
  <si>
    <t>Прочие справочно:</t>
  </si>
  <si>
    <t>предоставление муниципальных гарантий</t>
  </si>
  <si>
    <t>Наименование</t>
  </si>
  <si>
    <t>Соблюдение предельного размера дефицита местного бюджета</t>
  </si>
  <si>
    <t>Соблюдение предельного объема муниципального долга</t>
  </si>
  <si>
    <t>Соблюден</t>
  </si>
  <si>
    <t>Тацинский район</t>
  </si>
  <si>
    <t>Коды строк</t>
  </si>
  <si>
    <t>Объем муниципального долга</t>
  </si>
  <si>
    <t>(рублей)</t>
  </si>
  <si>
    <r>
      <t xml:space="preserve">в т.ч. целевые </t>
    </r>
    <r>
      <rPr>
        <b/>
        <sz val="10"/>
        <rFont val="Arial Cyr"/>
        <family val="0"/>
      </rPr>
      <t>(113)</t>
    </r>
  </si>
  <si>
    <t>1</t>
  </si>
  <si>
    <t>101</t>
  </si>
  <si>
    <t>102</t>
  </si>
  <si>
    <t>102,2</t>
  </si>
  <si>
    <t>102,3</t>
  </si>
  <si>
    <t>103</t>
  </si>
  <si>
    <t>104</t>
  </si>
  <si>
    <t>105</t>
  </si>
  <si>
    <t>106</t>
  </si>
  <si>
    <t>107</t>
  </si>
  <si>
    <t>108</t>
  </si>
  <si>
    <t>218</t>
  </si>
  <si>
    <t>249</t>
  </si>
  <si>
    <t>3=1-2</t>
  </si>
  <si>
    <t>иные (218)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</si>
  <si>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</si>
  <si>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</si>
  <si>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</si>
  <si>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</si>
  <si>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</si>
  <si>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</si>
  <si>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</si>
  <si>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Дотации на поддержку мер по обеспечению сбалансированности местных бюджетов/ иные МБТ (для поселений)</t>
  </si>
  <si>
    <t>Дотации на на повышение заработной платы в соответствии с Указами Президента РФ/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</si>
  <si>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</si>
  <si>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</si>
  <si>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</si>
  <si>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109</t>
  </si>
  <si>
    <t>возврат бюджетных кредитов</t>
  </si>
  <si>
    <t>возврат кредитов кредитных организаций</t>
  </si>
  <si>
    <t>250</t>
  </si>
  <si>
    <t>предоставление бюджетных кредитов поселениям</t>
  </si>
  <si>
    <t>253</t>
  </si>
  <si>
    <t>Дефицит, профицит</t>
  </si>
  <si>
    <t>Заключение №2 по результатам ежемесячной проверки соблюдения поселениями Тацинского района
 предельного размера дефицита местного бюджета и предельного объема муниципального долга на 01.03.2015г.</t>
  </si>
  <si>
    <r>
      <t xml:space="preserve">целевые </t>
    </r>
    <r>
      <rPr>
        <b/>
        <sz val="10"/>
        <rFont val="Arial Cyr"/>
        <family val="0"/>
      </rPr>
      <t>(113)</t>
    </r>
  </si>
  <si>
    <t>остатки собственных средств на 01.03.2015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</si>
</sst>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  <numFmt numFmtId="166" formatCode="0.0"/>
    <numFmt numFmtId="167" formatCode="0.00000"/>
    <numFmt numFmtId="168" formatCode="#,##0.00000"/>
    <numFmt numFmtId="169" formatCode="#,##0.0;[Red]#,##0.0"/>
    <numFmt numFmtId="170" formatCode="#,##0.00000;[Red]#,##0.00000"/>
    <numFmt numFmtId="171" formatCode="0.000"/>
    <numFmt numFmtId="172" formatCode="#,##0.0000000"/>
    <numFmt numFmtId="173" formatCode="#,##0.0000;[Red]#,##0.0000"/>
    <numFmt numFmtId="174" formatCode="#,##0.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00_ ;[Red]\-#,##0.00000\ "/>
    <numFmt numFmtId="180" formatCode="000000"/>
    <numFmt numFmtId="181" formatCode="#,##0.00_ ;[Red]\-#,##0.00\ "/>
    <numFmt numFmtId="182" formatCode="#,##0.0_ ;[Red]\-#,##0.0\ "/>
    <numFmt numFmtId="183" formatCode="#,##0_ ;[Red]\-#,##0\ 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181" fontId="0" fillId="0" borderId="10" xfId="0" applyNumberFormat="1" applyFill="1" applyBorder="1" applyAlignment="1">
      <alignment/>
    </xf>
    <xf numFmtId="181" fontId="2" fillId="0" borderId="1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 vertical="center" wrapText="1"/>
    </xf>
    <xf numFmtId="181" fontId="2" fillId="0" borderId="0" xfId="0" applyNumberFormat="1" applyFont="1" applyFill="1" applyAlignment="1">
      <alignment/>
    </xf>
    <xf numFmtId="181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/>
    </xf>
    <xf numFmtId="18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0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181" fontId="2" fillId="0" borderId="0" xfId="0" applyNumberFormat="1" applyFont="1" applyFill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tabSelected="1" zoomScalePageLayoutView="0" workbookViewId="0" topLeftCell="A22">
      <pane xSplit="5" topLeftCell="F1" activePane="topRight" state="frozen"/>
      <selection pane="topLeft" activeCell="A1" sqref="A1"/>
      <selection pane="topRight" activeCell="A22" sqref="A1:IV16384"/>
    </sheetView>
  </sheetViews>
  <sheetFormatPr defaultColWidth="9.00390625" defaultRowHeight="12.75"/>
  <cols>
    <col min="1" max="1" width="60.875" style="3" customWidth="1"/>
    <col min="2" max="2" width="6.25390625" style="4" customWidth="1"/>
    <col min="3" max="3" width="14.625" style="1" customWidth="1"/>
    <col min="4" max="4" width="14.375" style="1" bestFit="1" customWidth="1"/>
    <col min="5" max="5" width="15.00390625" style="1" bestFit="1" customWidth="1"/>
    <col min="6" max="7" width="16.25390625" style="1" bestFit="1" customWidth="1"/>
    <col min="8" max="8" width="15.75390625" style="1" bestFit="1" customWidth="1"/>
    <col min="9" max="41" width="13.75390625" style="1" customWidth="1"/>
    <col min="42" max="43" width="14.375" style="1" bestFit="1" customWidth="1"/>
    <col min="44" max="44" width="15.00390625" style="1" bestFit="1" customWidth="1"/>
    <col min="45" max="92" width="9.125" style="1" customWidth="1"/>
    <col min="93" max="16384" width="9.125" style="2" customWidth="1"/>
  </cols>
  <sheetData>
    <row r="1" spans="1:11" ht="26.25" customHeight="1">
      <c r="A1" s="7"/>
      <c r="B1" s="7"/>
      <c r="C1" s="31" t="s">
        <v>73</v>
      </c>
      <c r="D1" s="31"/>
      <c r="E1" s="31"/>
      <c r="F1" s="31"/>
      <c r="G1" s="31"/>
      <c r="H1" s="31"/>
      <c r="I1" s="31"/>
      <c r="J1" s="31"/>
      <c r="K1" s="31"/>
    </row>
    <row r="2" spans="8:11" ht="12.75">
      <c r="H2" s="8"/>
      <c r="K2" s="8" t="s">
        <v>37</v>
      </c>
    </row>
    <row r="3" spans="1:44" ht="12.75">
      <c r="A3" s="33" t="s">
        <v>30</v>
      </c>
      <c r="B3" s="35" t="s">
        <v>35</v>
      </c>
      <c r="C3" s="32" t="s">
        <v>16</v>
      </c>
      <c r="D3" s="32"/>
      <c r="E3" s="32"/>
      <c r="F3" s="32" t="s">
        <v>34</v>
      </c>
      <c r="G3" s="32"/>
      <c r="H3" s="32"/>
      <c r="I3" s="32" t="s">
        <v>0</v>
      </c>
      <c r="J3" s="32"/>
      <c r="K3" s="32"/>
      <c r="L3" s="32" t="s">
        <v>1</v>
      </c>
      <c r="M3" s="32"/>
      <c r="N3" s="32"/>
      <c r="O3" s="32" t="s">
        <v>2</v>
      </c>
      <c r="P3" s="32"/>
      <c r="Q3" s="32"/>
      <c r="R3" s="32" t="s">
        <v>3</v>
      </c>
      <c r="S3" s="32"/>
      <c r="T3" s="32"/>
      <c r="U3" s="32" t="s">
        <v>4</v>
      </c>
      <c r="V3" s="32"/>
      <c r="W3" s="32"/>
      <c r="X3" s="32" t="s">
        <v>5</v>
      </c>
      <c r="Y3" s="32"/>
      <c r="Z3" s="32"/>
      <c r="AA3" s="32" t="s">
        <v>6</v>
      </c>
      <c r="AB3" s="32"/>
      <c r="AC3" s="32"/>
      <c r="AD3" s="32" t="s">
        <v>7</v>
      </c>
      <c r="AE3" s="32"/>
      <c r="AF3" s="32"/>
      <c r="AG3" s="32" t="s">
        <v>8</v>
      </c>
      <c r="AH3" s="32"/>
      <c r="AI3" s="32"/>
      <c r="AJ3" s="32" t="s">
        <v>9</v>
      </c>
      <c r="AK3" s="32"/>
      <c r="AL3" s="32"/>
      <c r="AM3" s="32" t="s">
        <v>10</v>
      </c>
      <c r="AN3" s="32"/>
      <c r="AO3" s="32"/>
      <c r="AP3" s="32" t="s">
        <v>19</v>
      </c>
      <c r="AQ3" s="32"/>
      <c r="AR3" s="32"/>
    </row>
    <row r="4" spans="1:92" s="11" customFormat="1" ht="12.75">
      <c r="A4" s="34"/>
      <c r="B4" s="36"/>
      <c r="C4" s="9" t="s">
        <v>11</v>
      </c>
      <c r="D4" s="9" t="s">
        <v>14</v>
      </c>
      <c r="E4" s="9" t="s">
        <v>15</v>
      </c>
      <c r="F4" s="9" t="s">
        <v>11</v>
      </c>
      <c r="G4" s="9" t="s">
        <v>14</v>
      </c>
      <c r="H4" s="9" t="s">
        <v>15</v>
      </c>
      <c r="I4" s="9" t="s">
        <v>11</v>
      </c>
      <c r="J4" s="9" t="s">
        <v>14</v>
      </c>
      <c r="K4" s="9" t="s">
        <v>15</v>
      </c>
      <c r="L4" s="9" t="s">
        <v>11</v>
      </c>
      <c r="M4" s="9" t="s">
        <v>14</v>
      </c>
      <c r="N4" s="9" t="s">
        <v>15</v>
      </c>
      <c r="O4" s="9" t="s">
        <v>11</v>
      </c>
      <c r="P4" s="9" t="s">
        <v>14</v>
      </c>
      <c r="Q4" s="9" t="s">
        <v>15</v>
      </c>
      <c r="R4" s="9" t="s">
        <v>11</v>
      </c>
      <c r="S4" s="9" t="s">
        <v>14</v>
      </c>
      <c r="T4" s="9" t="s">
        <v>15</v>
      </c>
      <c r="U4" s="9" t="s">
        <v>11</v>
      </c>
      <c r="V4" s="9" t="s">
        <v>14</v>
      </c>
      <c r="W4" s="9" t="s">
        <v>15</v>
      </c>
      <c r="X4" s="9" t="s">
        <v>11</v>
      </c>
      <c r="Y4" s="9" t="s">
        <v>14</v>
      </c>
      <c r="Z4" s="9" t="s">
        <v>15</v>
      </c>
      <c r="AA4" s="9" t="s">
        <v>11</v>
      </c>
      <c r="AB4" s="9" t="s">
        <v>14</v>
      </c>
      <c r="AC4" s="9" t="s">
        <v>15</v>
      </c>
      <c r="AD4" s="9" t="s">
        <v>11</v>
      </c>
      <c r="AE4" s="9" t="s">
        <v>14</v>
      </c>
      <c r="AF4" s="9" t="s">
        <v>15</v>
      </c>
      <c r="AG4" s="9" t="s">
        <v>11</v>
      </c>
      <c r="AH4" s="9" t="s">
        <v>14</v>
      </c>
      <c r="AI4" s="9" t="s">
        <v>15</v>
      </c>
      <c r="AJ4" s="9" t="s">
        <v>11</v>
      </c>
      <c r="AK4" s="9" t="s">
        <v>14</v>
      </c>
      <c r="AL4" s="9" t="s">
        <v>15</v>
      </c>
      <c r="AM4" s="9" t="s">
        <v>11</v>
      </c>
      <c r="AN4" s="9" t="s">
        <v>14</v>
      </c>
      <c r="AO4" s="9" t="s">
        <v>15</v>
      </c>
      <c r="AP4" s="9" t="s">
        <v>11</v>
      </c>
      <c r="AQ4" s="9" t="s">
        <v>14</v>
      </c>
      <c r="AR4" s="9" t="s">
        <v>15</v>
      </c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</row>
    <row r="5" spans="1:44" ht="12.75">
      <c r="A5" s="30" t="s">
        <v>12</v>
      </c>
      <c r="B5" s="13" t="s">
        <v>39</v>
      </c>
      <c r="C5" s="5">
        <f aca="true" t="shared" si="0" ref="C5:D41">F5+I5+L5+O5+R5+U5+X5+AA5+AD5+AG5+AJ5+AM5</f>
        <v>345448769.43</v>
      </c>
      <c r="D5" s="5">
        <f t="shared" si="0"/>
        <v>59355387.48</v>
      </c>
      <c r="E5" s="5">
        <f aca="true" t="shared" si="1" ref="E5:E36">C5-D5</f>
        <v>286093381.95</v>
      </c>
      <c r="F5" s="5">
        <f aca="true" t="shared" si="2" ref="F5:AO5">F6+F11+F19+F21+F22+F23+F20</f>
        <v>231130662</v>
      </c>
      <c r="G5" s="5">
        <f t="shared" si="2"/>
        <v>39179481.14</v>
      </c>
      <c r="H5" s="5">
        <f t="shared" si="2"/>
        <v>191951180.86</v>
      </c>
      <c r="I5" s="5">
        <f t="shared" si="2"/>
        <v>12826408</v>
      </c>
      <c r="J5" s="5">
        <f t="shared" si="2"/>
        <v>3722663.84</v>
      </c>
      <c r="K5" s="5">
        <f t="shared" si="2"/>
        <v>9103744.16</v>
      </c>
      <c r="L5" s="5">
        <f t="shared" si="2"/>
        <v>7851089.43</v>
      </c>
      <c r="M5" s="5">
        <f t="shared" si="2"/>
        <v>992010.01</v>
      </c>
      <c r="N5" s="5">
        <f t="shared" si="2"/>
        <v>6859079.42</v>
      </c>
      <c r="O5" s="5">
        <f t="shared" si="2"/>
        <v>9948260</v>
      </c>
      <c r="P5" s="5">
        <f t="shared" si="2"/>
        <v>2499689.57</v>
      </c>
      <c r="Q5" s="5">
        <f t="shared" si="2"/>
        <v>7448570.43</v>
      </c>
      <c r="R5" s="5">
        <f t="shared" si="2"/>
        <v>15485400</v>
      </c>
      <c r="S5" s="5">
        <f t="shared" si="2"/>
        <v>3056876.93</v>
      </c>
      <c r="T5" s="5">
        <f t="shared" si="2"/>
        <v>12428523.069999998</v>
      </c>
      <c r="U5" s="5">
        <f t="shared" si="2"/>
        <v>7455250</v>
      </c>
      <c r="V5" s="5">
        <f t="shared" si="2"/>
        <v>1091287.99</v>
      </c>
      <c r="W5" s="5">
        <f t="shared" si="2"/>
        <v>6363962.01</v>
      </c>
      <c r="X5" s="5">
        <f t="shared" si="2"/>
        <v>7356700</v>
      </c>
      <c r="Y5" s="5">
        <f t="shared" si="2"/>
        <v>1330507</v>
      </c>
      <c r="Z5" s="5">
        <f t="shared" si="2"/>
        <v>6026193</v>
      </c>
      <c r="AA5" s="5">
        <f t="shared" si="2"/>
        <v>10682700</v>
      </c>
      <c r="AB5" s="5">
        <f t="shared" si="2"/>
        <v>1190351.72</v>
      </c>
      <c r="AC5" s="5">
        <f t="shared" si="2"/>
        <v>9492348.28</v>
      </c>
      <c r="AD5" s="5">
        <f t="shared" si="2"/>
        <v>9206500</v>
      </c>
      <c r="AE5" s="5">
        <f t="shared" si="2"/>
        <v>1280884.12</v>
      </c>
      <c r="AF5" s="5">
        <f t="shared" si="2"/>
        <v>7925615.88</v>
      </c>
      <c r="AG5" s="5">
        <f t="shared" si="2"/>
        <v>6707400</v>
      </c>
      <c r="AH5" s="5">
        <f t="shared" si="2"/>
        <v>1152325.54</v>
      </c>
      <c r="AI5" s="5">
        <f t="shared" si="2"/>
        <v>5555074.46</v>
      </c>
      <c r="AJ5" s="5">
        <f t="shared" si="2"/>
        <v>18882000</v>
      </c>
      <c r="AK5" s="5">
        <f t="shared" si="2"/>
        <v>2260640.1100000003</v>
      </c>
      <c r="AL5" s="5">
        <f t="shared" si="2"/>
        <v>16621359.89</v>
      </c>
      <c r="AM5" s="5">
        <f t="shared" si="2"/>
        <v>7916400</v>
      </c>
      <c r="AN5" s="5">
        <f t="shared" si="2"/>
        <v>1598669.51</v>
      </c>
      <c r="AO5" s="5">
        <f t="shared" si="2"/>
        <v>6317730.49</v>
      </c>
      <c r="AP5" s="5">
        <f>C5-F5</f>
        <v>114318107.43</v>
      </c>
      <c r="AQ5" s="5">
        <f>D5-G5</f>
        <v>20175906.339999996</v>
      </c>
      <c r="AR5" s="5">
        <f>E5-H5</f>
        <v>94142201.08999997</v>
      </c>
    </row>
    <row r="6" spans="1:44" ht="12.75">
      <c r="A6" s="30" t="s">
        <v>20</v>
      </c>
      <c r="B6" s="13" t="s">
        <v>40</v>
      </c>
      <c r="C6" s="5">
        <f t="shared" si="0"/>
        <v>208284000</v>
      </c>
      <c r="D6" s="5">
        <f t="shared" si="0"/>
        <v>25694237.819999993</v>
      </c>
      <c r="E6" s="5">
        <f t="shared" si="1"/>
        <v>182589762.18</v>
      </c>
      <c r="F6" s="5">
        <f>F7-F8+F9</f>
        <v>134113700</v>
      </c>
      <c r="G6" s="5">
        <f>G7-G8+G9</f>
        <v>17180405.58</v>
      </c>
      <c r="H6" s="5">
        <f>H7-H8-H9</f>
        <v>116933294.42</v>
      </c>
      <c r="I6" s="5">
        <f>I7-I8+I9</f>
        <v>6402600</v>
      </c>
      <c r="J6" s="5">
        <f>J7-J8+J9</f>
        <v>795484.7</v>
      </c>
      <c r="K6" s="5">
        <f>K7-K8-K9</f>
        <v>5607115.3</v>
      </c>
      <c r="L6" s="5">
        <f>L7-L8+L9</f>
        <v>5565700</v>
      </c>
      <c r="M6" s="5">
        <f>M7-M8+M9</f>
        <v>464120.58</v>
      </c>
      <c r="N6" s="5">
        <f>N7-N8-N9</f>
        <v>5101579.42</v>
      </c>
      <c r="O6" s="5">
        <f>O7-O8+O9</f>
        <v>6589700</v>
      </c>
      <c r="P6" s="5">
        <f>P7-P8+P9</f>
        <v>721428.33</v>
      </c>
      <c r="Q6" s="5">
        <f>Q7-Q8-Q9</f>
        <v>5868271.67</v>
      </c>
      <c r="R6" s="5">
        <f>R7-R8+R9</f>
        <v>12844300</v>
      </c>
      <c r="S6" s="5">
        <f>S7-S8+S9</f>
        <v>1887554.37</v>
      </c>
      <c r="T6" s="5">
        <f>T7-T8-T9</f>
        <v>10956745.629999999</v>
      </c>
      <c r="U6" s="5">
        <f>U7-U8+U9</f>
        <v>3933400</v>
      </c>
      <c r="V6" s="5">
        <f>V7-V8+V9</f>
        <v>454237.22</v>
      </c>
      <c r="W6" s="5">
        <f>W7-W8-W9</f>
        <v>3479162.7800000003</v>
      </c>
      <c r="X6" s="5">
        <f>X7-X8+X9</f>
        <v>3052000</v>
      </c>
      <c r="Y6" s="5">
        <f>Y7-Y8+Y9</f>
        <v>337353.53</v>
      </c>
      <c r="Z6" s="5">
        <f>Z7-Z8-Z9</f>
        <v>2714646.4699999997</v>
      </c>
      <c r="AA6" s="5">
        <f>AA7-AA8+AA9</f>
        <v>5663600</v>
      </c>
      <c r="AB6" s="5">
        <f>AB7-AB8+AB9</f>
        <v>593047.99</v>
      </c>
      <c r="AC6" s="5">
        <f>AC7-AC8-AC9</f>
        <v>5070552.01</v>
      </c>
      <c r="AD6" s="5">
        <f>AD7-AD8+AD9</f>
        <v>5336700</v>
      </c>
      <c r="AE6" s="5">
        <f>AE7-AE8+AE9</f>
        <v>579257.89</v>
      </c>
      <c r="AF6" s="5">
        <f>AF7-AF8-AF9</f>
        <v>4757442.11</v>
      </c>
      <c r="AG6" s="5">
        <f>AG7-AG8+AG9</f>
        <v>3709700</v>
      </c>
      <c r="AH6" s="5">
        <f>AH7-AH8+AH9</f>
        <v>464349.07999999996</v>
      </c>
      <c r="AI6" s="5">
        <f>AI7-AI8-AI9</f>
        <v>3245350.92</v>
      </c>
      <c r="AJ6" s="5">
        <f>AJ7-AJ8+AJ9</f>
        <v>18500000</v>
      </c>
      <c r="AK6" s="5">
        <f>AK7-AK8+AK9</f>
        <v>1871495.35</v>
      </c>
      <c r="AL6" s="5">
        <f>AL7-AL8-AL9</f>
        <v>16628504.65</v>
      </c>
      <c r="AM6" s="5">
        <f>AM7-AM8+AM9</f>
        <v>2572600</v>
      </c>
      <c r="AN6" s="5">
        <f>AN7-AN8+AN9</f>
        <v>345503.2</v>
      </c>
      <c r="AO6" s="5">
        <f>AO7-AO8-AO9</f>
        <v>2227096.8</v>
      </c>
      <c r="AP6" s="5">
        <f aca="true" t="shared" si="3" ref="AP6:AR41">C6-F6</f>
        <v>74170300</v>
      </c>
      <c r="AQ6" s="5">
        <f t="shared" si="3"/>
        <v>8513832.239999995</v>
      </c>
      <c r="AR6" s="5">
        <f t="shared" si="3"/>
        <v>65656467.760000005</v>
      </c>
    </row>
    <row r="7" spans="1:44" ht="13.5" customHeight="1">
      <c r="A7" s="30" t="s">
        <v>18</v>
      </c>
      <c r="B7" s="13"/>
      <c r="C7" s="5">
        <f t="shared" si="0"/>
        <v>208387167.8</v>
      </c>
      <c r="D7" s="5">
        <f t="shared" si="0"/>
        <v>25797905.619999994</v>
      </c>
      <c r="E7" s="5">
        <f t="shared" si="1"/>
        <v>182589262.18</v>
      </c>
      <c r="F7" s="5">
        <v>134122389.8</v>
      </c>
      <c r="G7" s="5">
        <v>17189595.38</v>
      </c>
      <c r="H7" s="5">
        <f>F7-G7</f>
        <v>116932794.42</v>
      </c>
      <c r="I7" s="5">
        <v>6402600</v>
      </c>
      <c r="J7" s="5">
        <v>795484.7</v>
      </c>
      <c r="K7" s="5">
        <f>I7-J7</f>
        <v>5607115.3</v>
      </c>
      <c r="L7" s="5">
        <v>5565700</v>
      </c>
      <c r="M7" s="5">
        <v>464120.58</v>
      </c>
      <c r="N7" s="5">
        <f>L7-M7</f>
        <v>5101579.42</v>
      </c>
      <c r="O7" s="5">
        <v>6589700</v>
      </c>
      <c r="P7" s="5">
        <v>721428.33</v>
      </c>
      <c r="Q7" s="5">
        <f>O7-P7</f>
        <v>5868271.67</v>
      </c>
      <c r="R7" s="5">
        <v>12844300</v>
      </c>
      <c r="S7" s="5">
        <v>1887554.37</v>
      </c>
      <c r="T7" s="5">
        <f>R7-S7</f>
        <v>10956745.629999999</v>
      </c>
      <c r="U7" s="5">
        <v>3933400</v>
      </c>
      <c r="V7" s="5">
        <v>454237.22</v>
      </c>
      <c r="W7" s="5">
        <f>U7-V7</f>
        <v>3479162.7800000003</v>
      </c>
      <c r="X7" s="5">
        <v>3052000</v>
      </c>
      <c r="Y7" s="5">
        <v>337353.53</v>
      </c>
      <c r="Z7" s="5">
        <f>X7-Y7</f>
        <v>2714646.4699999997</v>
      </c>
      <c r="AA7" s="5">
        <v>5663600</v>
      </c>
      <c r="AB7" s="5">
        <v>593047.99</v>
      </c>
      <c r="AC7" s="5">
        <f>AA7-AB7</f>
        <v>5070552.01</v>
      </c>
      <c r="AD7" s="5">
        <v>5336700</v>
      </c>
      <c r="AE7" s="5">
        <v>579257.89</v>
      </c>
      <c r="AF7" s="5">
        <f>AD7-AE7</f>
        <v>4757442.11</v>
      </c>
      <c r="AG7" s="5">
        <v>3804178</v>
      </c>
      <c r="AH7" s="5">
        <v>558827.08</v>
      </c>
      <c r="AI7" s="5">
        <f>AG7-AH7</f>
        <v>3245350.92</v>
      </c>
      <c r="AJ7" s="5">
        <v>18500000</v>
      </c>
      <c r="AK7" s="5">
        <v>1871495.35</v>
      </c>
      <c r="AL7" s="5">
        <f>AJ7-AK7</f>
        <v>16628504.65</v>
      </c>
      <c r="AM7" s="5">
        <v>2572600</v>
      </c>
      <c r="AN7" s="5">
        <v>345503.2</v>
      </c>
      <c r="AO7" s="5">
        <f>AM7-AN7</f>
        <v>2227096.8</v>
      </c>
      <c r="AP7" s="5">
        <f>C7-F7</f>
        <v>74264778.00000001</v>
      </c>
      <c r="AQ7" s="5">
        <f>D7-G7</f>
        <v>8608310.239999995</v>
      </c>
      <c r="AR7" s="5">
        <f>E7-H7</f>
        <v>65656467.760000005</v>
      </c>
    </row>
    <row r="8" spans="1:44" ht="13.5" customHeight="1">
      <c r="A8" s="30" t="s">
        <v>38</v>
      </c>
      <c r="B8" s="13"/>
      <c r="C8" s="5">
        <f t="shared" si="0"/>
        <v>103167.8</v>
      </c>
      <c r="D8" s="5">
        <f t="shared" si="0"/>
        <v>103667.8</v>
      </c>
      <c r="E8" s="5">
        <f t="shared" si="1"/>
        <v>-500</v>
      </c>
      <c r="F8" s="5">
        <v>8689.8</v>
      </c>
      <c r="G8" s="5">
        <f>8689.8+500</f>
        <v>9189.8</v>
      </c>
      <c r="H8" s="5">
        <f aca="true" t="shared" si="4" ref="H8:H40">F8-G8</f>
        <v>-500</v>
      </c>
      <c r="I8" s="5"/>
      <c r="J8" s="5"/>
      <c r="K8" s="5">
        <f>I8-J8</f>
        <v>0</v>
      </c>
      <c r="L8" s="5"/>
      <c r="M8" s="5"/>
      <c r="N8" s="5">
        <f>L8-M8</f>
        <v>0</v>
      </c>
      <c r="O8" s="5"/>
      <c r="P8" s="5"/>
      <c r="Q8" s="5">
        <f>O8-P8</f>
        <v>0</v>
      </c>
      <c r="R8" s="5"/>
      <c r="S8" s="5"/>
      <c r="T8" s="5">
        <f>R8-S8</f>
        <v>0</v>
      </c>
      <c r="U8" s="5"/>
      <c r="V8" s="5"/>
      <c r="W8" s="5">
        <f>U8-V8</f>
        <v>0</v>
      </c>
      <c r="X8" s="5"/>
      <c r="Y8" s="5"/>
      <c r="Z8" s="5">
        <f>X8-Y8</f>
        <v>0</v>
      </c>
      <c r="AA8" s="5"/>
      <c r="AB8" s="5"/>
      <c r="AC8" s="5">
        <f>AA8-AB8</f>
        <v>0</v>
      </c>
      <c r="AD8" s="5"/>
      <c r="AE8" s="5"/>
      <c r="AF8" s="5">
        <f>AD8-AE8</f>
        <v>0</v>
      </c>
      <c r="AG8" s="5">
        <v>94478</v>
      </c>
      <c r="AH8" s="5">
        <v>94478</v>
      </c>
      <c r="AI8" s="5">
        <f>AG8-AH8</f>
        <v>0</v>
      </c>
      <c r="AJ8" s="5"/>
      <c r="AK8" s="5"/>
      <c r="AL8" s="5">
        <f>AJ8-AK8</f>
        <v>0</v>
      </c>
      <c r="AM8" s="5"/>
      <c r="AN8" s="5"/>
      <c r="AO8" s="5">
        <f>AM8-AN8</f>
        <v>0</v>
      </c>
      <c r="AP8" s="5">
        <f t="shared" si="3"/>
        <v>94478</v>
      </c>
      <c r="AQ8" s="5">
        <f t="shared" si="3"/>
        <v>94478</v>
      </c>
      <c r="AR8" s="5">
        <f t="shared" si="3"/>
        <v>0</v>
      </c>
    </row>
    <row r="9" spans="1:44" ht="13.5" customHeight="1">
      <c r="A9" s="30"/>
      <c r="B9" s="13"/>
      <c r="C9" s="5">
        <f t="shared" si="0"/>
        <v>0</v>
      </c>
      <c r="D9" s="5">
        <f t="shared" si="0"/>
        <v>0</v>
      </c>
      <c r="E9" s="5">
        <f t="shared" si="1"/>
        <v>0</v>
      </c>
      <c r="F9" s="5"/>
      <c r="G9" s="5"/>
      <c r="H9" s="5">
        <f t="shared" si="4"/>
        <v>0</v>
      </c>
      <c r="I9" s="5"/>
      <c r="J9" s="5"/>
      <c r="K9" s="5">
        <f>I9-J9</f>
        <v>0</v>
      </c>
      <c r="L9" s="5"/>
      <c r="M9" s="5"/>
      <c r="N9" s="5">
        <f>L9-M9</f>
        <v>0</v>
      </c>
      <c r="O9" s="5"/>
      <c r="P9" s="5"/>
      <c r="Q9" s="5">
        <f>O9-P9</f>
        <v>0</v>
      </c>
      <c r="R9" s="5"/>
      <c r="S9" s="5"/>
      <c r="T9" s="5">
        <f>R9-S9</f>
        <v>0</v>
      </c>
      <c r="U9" s="5"/>
      <c r="V9" s="5"/>
      <c r="W9" s="5">
        <f>U9-V9</f>
        <v>0</v>
      </c>
      <c r="X9" s="5"/>
      <c r="Y9" s="5"/>
      <c r="Z9" s="5">
        <f>X9-Y9</f>
        <v>0</v>
      </c>
      <c r="AA9" s="5"/>
      <c r="AB9" s="5"/>
      <c r="AC9" s="5">
        <f>AA9-AB9</f>
        <v>0</v>
      </c>
      <c r="AD9" s="5"/>
      <c r="AE9" s="5"/>
      <c r="AF9" s="5">
        <f>AD9-AE9</f>
        <v>0</v>
      </c>
      <c r="AG9" s="5"/>
      <c r="AH9" s="5"/>
      <c r="AI9" s="5">
        <f>AG9-AH9</f>
        <v>0</v>
      </c>
      <c r="AJ9" s="5"/>
      <c r="AK9" s="5"/>
      <c r="AL9" s="5">
        <f>AJ9-AK9</f>
        <v>0</v>
      </c>
      <c r="AM9" s="5"/>
      <c r="AN9" s="5"/>
      <c r="AO9" s="5">
        <f>AM9-AN9</f>
        <v>0</v>
      </c>
      <c r="AP9" s="5">
        <f t="shared" si="3"/>
        <v>0</v>
      </c>
      <c r="AQ9" s="5">
        <f t="shared" si="3"/>
        <v>0</v>
      </c>
      <c r="AR9" s="5">
        <f t="shared" si="3"/>
        <v>0</v>
      </c>
    </row>
    <row r="10" spans="1:44" ht="38.25">
      <c r="A10" s="28" t="s">
        <v>54</v>
      </c>
      <c r="B10" s="13" t="s">
        <v>55</v>
      </c>
      <c r="C10" s="5">
        <f>F10+I10+L10+O10+R10+U10+X10+AA10+AD10+AG10+AJ10+AM10</f>
        <v>18112800</v>
      </c>
      <c r="D10" s="5">
        <f>G10+J10+M10+P10+S10+V10+Y10+AB10+AE10+AH10+AK10+AN10</f>
        <v>2395572.04</v>
      </c>
      <c r="E10" s="5">
        <f t="shared" si="1"/>
        <v>15717227.96</v>
      </c>
      <c r="F10" s="5">
        <v>4654300</v>
      </c>
      <c r="G10" s="5">
        <v>615778.88</v>
      </c>
      <c r="H10" s="5">
        <f>F10-G10</f>
        <v>4038521.12</v>
      </c>
      <c r="I10" s="5">
        <v>1429200</v>
      </c>
      <c r="J10" s="5">
        <v>189486.01</v>
      </c>
      <c r="K10" s="5">
        <f>I10-J10</f>
        <v>1239713.99</v>
      </c>
      <c r="L10" s="5">
        <v>1207500</v>
      </c>
      <c r="M10" s="5">
        <v>159960.96</v>
      </c>
      <c r="N10" s="5">
        <f>L10-M10</f>
        <v>1047539.04</v>
      </c>
      <c r="O10" s="5">
        <v>1299200</v>
      </c>
      <c r="P10" s="5">
        <v>171588.96</v>
      </c>
      <c r="Q10" s="5">
        <f>O10-P10</f>
        <v>1127611.04</v>
      </c>
      <c r="R10" s="5">
        <v>1329800</v>
      </c>
      <c r="S10" s="5">
        <v>175633.51</v>
      </c>
      <c r="T10" s="5">
        <f>R10-S10</f>
        <v>1154166.49</v>
      </c>
      <c r="U10" s="5">
        <v>833100</v>
      </c>
      <c r="V10" s="5">
        <v>110415.52</v>
      </c>
      <c r="W10" s="5">
        <f>U10-V10</f>
        <v>722684.48</v>
      </c>
      <c r="X10" s="5">
        <v>1031800</v>
      </c>
      <c r="Y10" s="5">
        <v>136502.71</v>
      </c>
      <c r="Z10" s="5">
        <f>X10-Y10</f>
        <v>895297.29</v>
      </c>
      <c r="AA10" s="5">
        <v>1444400</v>
      </c>
      <c r="AB10" s="5">
        <v>191002.65</v>
      </c>
      <c r="AC10" s="5">
        <f>AA10-AB10</f>
        <v>1253397.35</v>
      </c>
      <c r="AD10" s="5">
        <v>1322100</v>
      </c>
      <c r="AE10" s="5">
        <v>174521.23</v>
      </c>
      <c r="AF10" s="5">
        <f>AD10-AE10</f>
        <v>1147578.77</v>
      </c>
      <c r="AG10" s="5">
        <v>565600</v>
      </c>
      <c r="AH10" s="5">
        <v>74924.86</v>
      </c>
      <c r="AI10" s="5">
        <f>AG10-AH10</f>
        <v>490675.14</v>
      </c>
      <c r="AJ10" s="5">
        <v>2392100</v>
      </c>
      <c r="AK10" s="5">
        <v>316281.85</v>
      </c>
      <c r="AL10" s="5">
        <f>AJ10-AK10</f>
        <v>2075818.15</v>
      </c>
      <c r="AM10" s="5">
        <v>603700</v>
      </c>
      <c r="AN10" s="5">
        <v>79474.9</v>
      </c>
      <c r="AO10" s="5">
        <f>AM10-AN10</f>
        <v>524225.1</v>
      </c>
      <c r="AP10" s="5">
        <f>C10-F10</f>
        <v>13458500</v>
      </c>
      <c r="AQ10" s="5">
        <f>D10-G10</f>
        <v>1779793.1600000001</v>
      </c>
      <c r="AR10" s="5">
        <f>E10-H10</f>
        <v>11678706.84</v>
      </c>
    </row>
    <row r="11" spans="1:44" ht="12.75">
      <c r="A11" s="30" t="s">
        <v>56</v>
      </c>
      <c r="B11" s="13" t="s">
        <v>57</v>
      </c>
      <c r="C11" s="5">
        <f t="shared" si="0"/>
        <v>113342800</v>
      </c>
      <c r="D11" s="5">
        <f t="shared" si="0"/>
        <v>9187900</v>
      </c>
      <c r="E11" s="5">
        <f t="shared" si="1"/>
        <v>104154900</v>
      </c>
      <c r="F11" s="5">
        <f aca="true" t="shared" si="5" ref="F11:AO11">F12+F13+F16+F17+F18</f>
        <v>80926700</v>
      </c>
      <c r="G11" s="5">
        <f t="shared" si="5"/>
        <v>6069500</v>
      </c>
      <c r="H11" s="5">
        <f t="shared" si="5"/>
        <v>74857200</v>
      </c>
      <c r="I11" s="5">
        <f t="shared" si="5"/>
        <v>4294300</v>
      </c>
      <c r="J11" s="5">
        <f t="shared" si="5"/>
        <v>0</v>
      </c>
      <c r="K11" s="5">
        <f t="shared" si="5"/>
        <v>4294300</v>
      </c>
      <c r="L11" s="5">
        <f t="shared" si="5"/>
        <v>2107500</v>
      </c>
      <c r="M11" s="5">
        <f t="shared" si="5"/>
        <v>350000</v>
      </c>
      <c r="N11" s="5">
        <f t="shared" si="5"/>
        <v>1757500</v>
      </c>
      <c r="O11" s="5">
        <f t="shared" si="5"/>
        <v>1580300</v>
      </c>
      <c r="P11" s="5">
        <f t="shared" si="5"/>
        <v>0</v>
      </c>
      <c r="Q11" s="5">
        <f t="shared" si="5"/>
        <v>1580300</v>
      </c>
      <c r="R11" s="5">
        <f t="shared" si="5"/>
        <v>1471800</v>
      </c>
      <c r="S11" s="5">
        <f t="shared" si="5"/>
        <v>0</v>
      </c>
      <c r="T11" s="5">
        <f t="shared" si="5"/>
        <v>1471800</v>
      </c>
      <c r="U11" s="5">
        <f t="shared" si="5"/>
        <v>2884800</v>
      </c>
      <c r="V11" s="5">
        <f t="shared" si="5"/>
        <v>0</v>
      </c>
      <c r="W11" s="5">
        <f t="shared" si="5"/>
        <v>2884800</v>
      </c>
      <c r="X11" s="5">
        <f t="shared" si="5"/>
        <v>3468500</v>
      </c>
      <c r="Y11" s="5">
        <f t="shared" si="5"/>
        <v>150000</v>
      </c>
      <c r="Z11" s="5">
        <f t="shared" si="5"/>
        <v>3318500</v>
      </c>
      <c r="AA11" s="5">
        <f t="shared" si="5"/>
        <v>4771800</v>
      </c>
      <c r="AB11" s="5">
        <f t="shared" si="5"/>
        <v>350000</v>
      </c>
      <c r="AC11" s="5">
        <f t="shared" si="5"/>
        <v>4421800</v>
      </c>
      <c r="AD11" s="5">
        <f t="shared" si="5"/>
        <v>3708400</v>
      </c>
      <c r="AE11" s="5">
        <f t="shared" si="5"/>
        <v>540200</v>
      </c>
      <c r="AF11" s="5">
        <f t="shared" si="5"/>
        <v>3168200</v>
      </c>
      <c r="AG11" s="5">
        <f t="shared" si="5"/>
        <v>2859800</v>
      </c>
      <c r="AH11" s="5">
        <f t="shared" si="5"/>
        <v>550000</v>
      </c>
      <c r="AI11" s="5">
        <f t="shared" si="5"/>
        <v>2309800</v>
      </c>
      <c r="AJ11" s="5">
        <f t="shared" si="5"/>
        <v>0</v>
      </c>
      <c r="AK11" s="5">
        <f t="shared" si="5"/>
        <v>0</v>
      </c>
      <c r="AL11" s="5">
        <f t="shared" si="5"/>
        <v>0</v>
      </c>
      <c r="AM11" s="5">
        <f t="shared" si="5"/>
        <v>5268900</v>
      </c>
      <c r="AN11" s="5">
        <f t="shared" si="5"/>
        <v>1178200</v>
      </c>
      <c r="AO11" s="5">
        <f t="shared" si="5"/>
        <v>4090700</v>
      </c>
      <c r="AP11" s="5">
        <f t="shared" si="3"/>
        <v>32416100</v>
      </c>
      <c r="AQ11" s="5">
        <f t="shared" si="3"/>
        <v>3118400</v>
      </c>
      <c r="AR11" s="5">
        <f t="shared" si="3"/>
        <v>29297700</v>
      </c>
    </row>
    <row r="12" spans="1:44" ht="25.5">
      <c r="A12" s="29" t="s">
        <v>58</v>
      </c>
      <c r="B12" s="13" t="s">
        <v>59</v>
      </c>
      <c r="C12" s="5">
        <f t="shared" si="0"/>
        <v>80926700</v>
      </c>
      <c r="D12" s="5">
        <f t="shared" si="0"/>
        <v>6069500</v>
      </c>
      <c r="E12" s="5">
        <f t="shared" si="1"/>
        <v>74857200</v>
      </c>
      <c r="F12" s="5">
        <v>80926700</v>
      </c>
      <c r="G12" s="5">
        <v>6069500</v>
      </c>
      <c r="H12" s="5">
        <f t="shared" si="4"/>
        <v>74857200</v>
      </c>
      <c r="I12" s="5"/>
      <c r="J12" s="5"/>
      <c r="K12" s="5">
        <f>I12-J12</f>
        <v>0</v>
      </c>
      <c r="L12" s="5"/>
      <c r="M12" s="5"/>
      <c r="N12" s="5">
        <f>L12-M12</f>
        <v>0</v>
      </c>
      <c r="O12" s="5"/>
      <c r="P12" s="5"/>
      <c r="Q12" s="5">
        <f>O12-P12</f>
        <v>0</v>
      </c>
      <c r="R12" s="5"/>
      <c r="S12" s="5"/>
      <c r="T12" s="5">
        <f>R12-S12</f>
        <v>0</v>
      </c>
      <c r="U12" s="5"/>
      <c r="V12" s="5"/>
      <c r="W12" s="5">
        <f>U12-V12</f>
        <v>0</v>
      </c>
      <c r="X12" s="5"/>
      <c r="Y12" s="5"/>
      <c r="Z12" s="5">
        <f>X12-Y12</f>
        <v>0</v>
      </c>
      <c r="AA12" s="5"/>
      <c r="AB12" s="5"/>
      <c r="AC12" s="5">
        <f>AA12-AB12</f>
        <v>0</v>
      </c>
      <c r="AD12" s="5"/>
      <c r="AE12" s="5"/>
      <c r="AF12" s="5">
        <f>AD12-AE12</f>
        <v>0</v>
      </c>
      <c r="AG12" s="5"/>
      <c r="AH12" s="5"/>
      <c r="AI12" s="5">
        <f>AG12-AH12</f>
        <v>0</v>
      </c>
      <c r="AJ12" s="5"/>
      <c r="AK12" s="5"/>
      <c r="AL12" s="5">
        <f>AJ12-AK12</f>
        <v>0</v>
      </c>
      <c r="AM12" s="5"/>
      <c r="AN12" s="5"/>
      <c r="AO12" s="5">
        <f>AM12-AN12</f>
        <v>0</v>
      </c>
      <c r="AP12" s="5">
        <f t="shared" si="3"/>
        <v>0</v>
      </c>
      <c r="AQ12" s="5">
        <f t="shared" si="3"/>
        <v>0</v>
      </c>
      <c r="AR12" s="5">
        <f t="shared" si="3"/>
        <v>0</v>
      </c>
    </row>
    <row r="13" spans="1:44" ht="25.5">
      <c r="A13" s="29" t="s">
        <v>60</v>
      </c>
      <c r="B13" s="13" t="s">
        <v>41</v>
      </c>
      <c r="C13" s="5">
        <f>F13+I13+L13+O13+R13+U13+X13+AA13+AD13+AG13+AJ13+AM13</f>
        <v>32416100</v>
      </c>
      <c r="D13" s="5">
        <f>G13+J13+M13+P13+S13+V13+Y13+AB13+AE13+AH13+AK13+AN13</f>
        <v>3118400</v>
      </c>
      <c r="E13" s="5">
        <f t="shared" si="1"/>
        <v>29297700</v>
      </c>
      <c r="F13" s="5">
        <f aca="true" t="shared" si="6" ref="F13:AO13">F14+F15</f>
        <v>0</v>
      </c>
      <c r="G13" s="5">
        <f t="shared" si="6"/>
        <v>0</v>
      </c>
      <c r="H13" s="5">
        <f t="shared" si="6"/>
        <v>0</v>
      </c>
      <c r="I13" s="5">
        <f t="shared" si="6"/>
        <v>4294300</v>
      </c>
      <c r="J13" s="5">
        <f t="shared" si="6"/>
        <v>0</v>
      </c>
      <c r="K13" s="5">
        <f t="shared" si="6"/>
        <v>4294300</v>
      </c>
      <c r="L13" s="5">
        <f t="shared" si="6"/>
        <v>2107500</v>
      </c>
      <c r="M13" s="5">
        <f t="shared" si="6"/>
        <v>350000</v>
      </c>
      <c r="N13" s="5">
        <f t="shared" si="6"/>
        <v>1757500</v>
      </c>
      <c r="O13" s="5">
        <f t="shared" si="6"/>
        <v>1580300</v>
      </c>
      <c r="P13" s="5">
        <f t="shared" si="6"/>
        <v>0</v>
      </c>
      <c r="Q13" s="5">
        <f t="shared" si="6"/>
        <v>1580300</v>
      </c>
      <c r="R13" s="5">
        <f t="shared" si="6"/>
        <v>1471800</v>
      </c>
      <c r="S13" s="5">
        <f t="shared" si="6"/>
        <v>0</v>
      </c>
      <c r="T13" s="5">
        <f t="shared" si="6"/>
        <v>1471800</v>
      </c>
      <c r="U13" s="5">
        <f t="shared" si="6"/>
        <v>2884800</v>
      </c>
      <c r="V13" s="5">
        <f t="shared" si="6"/>
        <v>0</v>
      </c>
      <c r="W13" s="5">
        <f t="shared" si="6"/>
        <v>2884800</v>
      </c>
      <c r="X13" s="5">
        <f t="shared" si="6"/>
        <v>3468500</v>
      </c>
      <c r="Y13" s="5">
        <f t="shared" si="6"/>
        <v>150000</v>
      </c>
      <c r="Z13" s="5">
        <f t="shared" si="6"/>
        <v>3318500</v>
      </c>
      <c r="AA13" s="5">
        <f t="shared" si="6"/>
        <v>4771800</v>
      </c>
      <c r="AB13" s="5">
        <f t="shared" si="6"/>
        <v>350000</v>
      </c>
      <c r="AC13" s="5">
        <f t="shared" si="6"/>
        <v>4421800</v>
      </c>
      <c r="AD13" s="5">
        <f t="shared" si="6"/>
        <v>3708400</v>
      </c>
      <c r="AE13" s="5">
        <f t="shared" si="6"/>
        <v>540200</v>
      </c>
      <c r="AF13" s="5">
        <f t="shared" si="6"/>
        <v>3168200</v>
      </c>
      <c r="AG13" s="5">
        <f t="shared" si="6"/>
        <v>2859800</v>
      </c>
      <c r="AH13" s="5">
        <f t="shared" si="6"/>
        <v>550000</v>
      </c>
      <c r="AI13" s="5">
        <f t="shared" si="6"/>
        <v>2309800</v>
      </c>
      <c r="AJ13" s="5">
        <f t="shared" si="6"/>
        <v>0</v>
      </c>
      <c r="AK13" s="5">
        <f t="shared" si="6"/>
        <v>0</v>
      </c>
      <c r="AL13" s="5">
        <f t="shared" si="6"/>
        <v>0</v>
      </c>
      <c r="AM13" s="5">
        <f t="shared" si="6"/>
        <v>5268900</v>
      </c>
      <c r="AN13" s="5">
        <f t="shared" si="6"/>
        <v>1178200</v>
      </c>
      <c r="AO13" s="5">
        <f t="shared" si="6"/>
        <v>4090700</v>
      </c>
      <c r="AP13" s="5">
        <f>C13-F13</f>
        <v>32416100</v>
      </c>
      <c r="AQ13" s="5">
        <f>D13-G13</f>
        <v>3118400</v>
      </c>
      <c r="AR13" s="5">
        <f>E13-H13</f>
        <v>29297700</v>
      </c>
    </row>
    <row r="14" spans="1:92" s="18" customFormat="1" ht="15" customHeight="1">
      <c r="A14" s="14" t="s">
        <v>25</v>
      </c>
      <c r="B14" s="15" t="s">
        <v>42</v>
      </c>
      <c r="C14" s="5">
        <f t="shared" si="0"/>
        <v>32416100</v>
      </c>
      <c r="D14" s="5">
        <f t="shared" si="0"/>
        <v>3118400</v>
      </c>
      <c r="E14" s="5">
        <f t="shared" si="1"/>
        <v>29297700</v>
      </c>
      <c r="F14" s="16"/>
      <c r="G14" s="16"/>
      <c r="H14" s="5">
        <f t="shared" si="4"/>
        <v>0</v>
      </c>
      <c r="I14" s="16">
        <v>4294300</v>
      </c>
      <c r="J14" s="16"/>
      <c r="K14" s="5">
        <f aca="true" t="shared" si="7" ref="K14:K22">I14-J14</f>
        <v>4294300</v>
      </c>
      <c r="L14" s="16">
        <v>2107500</v>
      </c>
      <c r="M14" s="16">
        <v>350000</v>
      </c>
      <c r="N14" s="5">
        <f aca="true" t="shared" si="8" ref="N14:N22">L14-M14</f>
        <v>1757500</v>
      </c>
      <c r="O14" s="16">
        <v>1580300</v>
      </c>
      <c r="P14" s="16"/>
      <c r="Q14" s="5">
        <f aca="true" t="shared" si="9" ref="Q14:Q22">O14-P14</f>
        <v>1580300</v>
      </c>
      <c r="R14" s="16">
        <v>1471800</v>
      </c>
      <c r="S14" s="16"/>
      <c r="T14" s="5">
        <f aca="true" t="shared" si="10" ref="T14:T22">R14-S14</f>
        <v>1471800</v>
      </c>
      <c r="U14" s="16">
        <v>2884800</v>
      </c>
      <c r="V14" s="16"/>
      <c r="W14" s="5">
        <f aca="true" t="shared" si="11" ref="W14:W22">U14-V14</f>
        <v>2884800</v>
      </c>
      <c r="X14" s="16">
        <v>3468500</v>
      </c>
      <c r="Y14" s="16">
        <v>150000</v>
      </c>
      <c r="Z14" s="5">
        <f aca="true" t="shared" si="12" ref="Z14:Z22">X14-Y14</f>
        <v>3318500</v>
      </c>
      <c r="AA14" s="16">
        <v>4771800</v>
      </c>
      <c r="AB14" s="16">
        <v>350000</v>
      </c>
      <c r="AC14" s="5">
        <f aca="true" t="shared" si="13" ref="AC14:AC22">AA14-AB14</f>
        <v>4421800</v>
      </c>
      <c r="AD14" s="16">
        <v>3708400</v>
      </c>
      <c r="AE14" s="16">
        <v>540200</v>
      </c>
      <c r="AF14" s="5">
        <f aca="true" t="shared" si="14" ref="AF14:AF22">AD14-AE14</f>
        <v>3168200</v>
      </c>
      <c r="AG14" s="16">
        <v>2859800</v>
      </c>
      <c r="AH14" s="16">
        <v>550000</v>
      </c>
      <c r="AI14" s="5">
        <f aca="true" t="shared" si="15" ref="AI14:AI22">AG14-AH14</f>
        <v>2309800</v>
      </c>
      <c r="AJ14" s="16"/>
      <c r="AK14" s="16"/>
      <c r="AL14" s="5">
        <f aca="true" t="shared" si="16" ref="AL14:AL22">AJ14-AK14</f>
        <v>0</v>
      </c>
      <c r="AM14" s="16">
        <v>5268900</v>
      </c>
      <c r="AN14" s="16">
        <v>1178200</v>
      </c>
      <c r="AO14" s="5">
        <f aca="true" t="shared" si="17" ref="AO14:AO22">AM14-AN14</f>
        <v>4090700</v>
      </c>
      <c r="AP14" s="5">
        <f t="shared" si="3"/>
        <v>32416100</v>
      </c>
      <c r="AQ14" s="5">
        <f t="shared" si="3"/>
        <v>3118400</v>
      </c>
      <c r="AR14" s="5">
        <f t="shared" si="3"/>
        <v>29297700</v>
      </c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</row>
    <row r="15" spans="1:92" s="18" customFormat="1" ht="12.75">
      <c r="A15" s="14" t="s">
        <v>26</v>
      </c>
      <c r="B15" s="15" t="s">
        <v>43</v>
      </c>
      <c r="C15" s="5">
        <f t="shared" si="0"/>
        <v>0</v>
      </c>
      <c r="D15" s="5">
        <f t="shared" si="0"/>
        <v>0</v>
      </c>
      <c r="E15" s="5">
        <f t="shared" si="1"/>
        <v>0</v>
      </c>
      <c r="F15" s="16"/>
      <c r="G15" s="16"/>
      <c r="H15" s="5">
        <f t="shared" si="4"/>
        <v>0</v>
      </c>
      <c r="I15" s="16"/>
      <c r="J15" s="16"/>
      <c r="K15" s="5">
        <f t="shared" si="7"/>
        <v>0</v>
      </c>
      <c r="L15" s="16"/>
      <c r="M15" s="16"/>
      <c r="N15" s="5">
        <f t="shared" si="8"/>
        <v>0</v>
      </c>
      <c r="O15" s="16"/>
      <c r="P15" s="16"/>
      <c r="Q15" s="5">
        <f t="shared" si="9"/>
        <v>0</v>
      </c>
      <c r="R15" s="16"/>
      <c r="S15" s="16"/>
      <c r="T15" s="5">
        <f t="shared" si="10"/>
        <v>0</v>
      </c>
      <c r="U15" s="16"/>
      <c r="V15" s="16"/>
      <c r="W15" s="5">
        <f t="shared" si="11"/>
        <v>0</v>
      </c>
      <c r="X15" s="16"/>
      <c r="Y15" s="16"/>
      <c r="Z15" s="5">
        <f t="shared" si="12"/>
        <v>0</v>
      </c>
      <c r="AA15" s="16"/>
      <c r="AB15" s="16"/>
      <c r="AC15" s="5">
        <f t="shared" si="13"/>
        <v>0</v>
      </c>
      <c r="AD15" s="16"/>
      <c r="AE15" s="16"/>
      <c r="AF15" s="5">
        <f t="shared" si="14"/>
        <v>0</v>
      </c>
      <c r="AG15" s="16"/>
      <c r="AH15" s="16"/>
      <c r="AI15" s="5">
        <f t="shared" si="15"/>
        <v>0</v>
      </c>
      <c r="AJ15" s="16"/>
      <c r="AK15" s="16"/>
      <c r="AL15" s="5">
        <f t="shared" si="16"/>
        <v>0</v>
      </c>
      <c r="AM15" s="16"/>
      <c r="AN15" s="16"/>
      <c r="AO15" s="5">
        <f t="shared" si="17"/>
        <v>0</v>
      </c>
      <c r="AP15" s="5">
        <f t="shared" si="3"/>
        <v>0</v>
      </c>
      <c r="AQ15" s="5">
        <f t="shared" si="3"/>
        <v>0</v>
      </c>
      <c r="AR15" s="5">
        <f t="shared" si="3"/>
        <v>0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</row>
    <row r="16" spans="1:44" ht="25.5">
      <c r="A16" s="30" t="s">
        <v>61</v>
      </c>
      <c r="B16" s="13" t="s">
        <v>44</v>
      </c>
      <c r="C16" s="5">
        <f t="shared" si="0"/>
        <v>0</v>
      </c>
      <c r="D16" s="5">
        <f t="shared" si="0"/>
        <v>0</v>
      </c>
      <c r="E16" s="5">
        <f t="shared" si="1"/>
        <v>0</v>
      </c>
      <c r="F16" s="16"/>
      <c r="G16" s="5"/>
      <c r="H16" s="5">
        <f t="shared" si="4"/>
        <v>0</v>
      </c>
      <c r="I16" s="16"/>
      <c r="J16" s="5"/>
      <c r="K16" s="5">
        <f t="shared" si="7"/>
        <v>0</v>
      </c>
      <c r="L16" s="16"/>
      <c r="M16" s="5"/>
      <c r="N16" s="5">
        <f t="shared" si="8"/>
        <v>0</v>
      </c>
      <c r="O16" s="16"/>
      <c r="P16" s="5"/>
      <c r="Q16" s="5">
        <f t="shared" si="9"/>
        <v>0</v>
      </c>
      <c r="R16" s="16"/>
      <c r="S16" s="5"/>
      <c r="T16" s="5">
        <f t="shared" si="10"/>
        <v>0</v>
      </c>
      <c r="U16" s="16"/>
      <c r="V16" s="5"/>
      <c r="W16" s="5">
        <f t="shared" si="11"/>
        <v>0</v>
      </c>
      <c r="X16" s="16"/>
      <c r="Y16" s="5"/>
      <c r="Z16" s="5">
        <f t="shared" si="12"/>
        <v>0</v>
      </c>
      <c r="AA16" s="16"/>
      <c r="AB16" s="5"/>
      <c r="AC16" s="5">
        <f t="shared" si="13"/>
        <v>0</v>
      </c>
      <c r="AD16" s="16"/>
      <c r="AE16" s="5"/>
      <c r="AF16" s="5">
        <f t="shared" si="14"/>
        <v>0</v>
      </c>
      <c r="AG16" s="16"/>
      <c r="AH16" s="5"/>
      <c r="AI16" s="5">
        <f t="shared" si="15"/>
        <v>0</v>
      </c>
      <c r="AJ16" s="16"/>
      <c r="AK16" s="5"/>
      <c r="AL16" s="5">
        <f t="shared" si="16"/>
        <v>0</v>
      </c>
      <c r="AM16" s="16"/>
      <c r="AN16" s="5"/>
      <c r="AO16" s="5">
        <f t="shared" si="17"/>
        <v>0</v>
      </c>
      <c r="AP16" s="5">
        <f t="shared" si="3"/>
        <v>0</v>
      </c>
      <c r="AQ16" s="5">
        <f t="shared" si="3"/>
        <v>0</v>
      </c>
      <c r="AR16" s="5">
        <f t="shared" si="3"/>
        <v>0</v>
      </c>
    </row>
    <row r="17" spans="1:44" ht="25.5">
      <c r="A17" s="30" t="s">
        <v>62</v>
      </c>
      <c r="B17" s="13" t="s">
        <v>45</v>
      </c>
      <c r="C17" s="5">
        <f>F17+I17+L17+O17+R17+U17+X17+AA17+AD17+AG17+AJ17+AM17</f>
        <v>0</v>
      </c>
      <c r="D17" s="5">
        <f>G17+J17+M17+P17+S17+V17+Y17+AB17+AE17+AH17+AK17+AN17</f>
        <v>0</v>
      </c>
      <c r="E17" s="5">
        <f t="shared" si="1"/>
        <v>0</v>
      </c>
      <c r="F17" s="16"/>
      <c r="G17" s="5"/>
      <c r="H17" s="5">
        <f>F17-G17</f>
        <v>0</v>
      </c>
      <c r="I17" s="16"/>
      <c r="J17" s="5"/>
      <c r="K17" s="5">
        <f t="shared" si="7"/>
        <v>0</v>
      </c>
      <c r="L17" s="16"/>
      <c r="M17" s="5"/>
      <c r="N17" s="5">
        <f t="shared" si="8"/>
        <v>0</v>
      </c>
      <c r="O17" s="16"/>
      <c r="P17" s="5"/>
      <c r="Q17" s="5">
        <f t="shared" si="9"/>
        <v>0</v>
      </c>
      <c r="R17" s="16"/>
      <c r="S17" s="5"/>
      <c r="T17" s="5">
        <f t="shared" si="10"/>
        <v>0</v>
      </c>
      <c r="U17" s="16"/>
      <c r="V17" s="5"/>
      <c r="W17" s="5">
        <f t="shared" si="11"/>
        <v>0</v>
      </c>
      <c r="X17" s="16"/>
      <c r="Y17" s="5"/>
      <c r="Z17" s="5">
        <f t="shared" si="12"/>
        <v>0</v>
      </c>
      <c r="AA17" s="16"/>
      <c r="AB17" s="5"/>
      <c r="AC17" s="5">
        <f t="shared" si="13"/>
        <v>0</v>
      </c>
      <c r="AD17" s="16"/>
      <c r="AE17" s="5"/>
      <c r="AF17" s="5">
        <f t="shared" si="14"/>
        <v>0</v>
      </c>
      <c r="AG17" s="16"/>
      <c r="AH17" s="5"/>
      <c r="AI17" s="5">
        <f t="shared" si="15"/>
        <v>0</v>
      </c>
      <c r="AJ17" s="16"/>
      <c r="AK17" s="5"/>
      <c r="AL17" s="5">
        <f t="shared" si="16"/>
        <v>0</v>
      </c>
      <c r="AM17" s="16"/>
      <c r="AN17" s="5"/>
      <c r="AO17" s="5">
        <f t="shared" si="17"/>
        <v>0</v>
      </c>
      <c r="AP17" s="5">
        <f t="shared" si="3"/>
        <v>0</v>
      </c>
      <c r="AQ17" s="5">
        <f t="shared" si="3"/>
        <v>0</v>
      </c>
      <c r="AR17" s="5">
        <f t="shared" si="3"/>
        <v>0</v>
      </c>
    </row>
    <row r="18" spans="1:44" ht="12.75">
      <c r="A18" s="30" t="s">
        <v>63</v>
      </c>
      <c r="B18" s="13" t="s">
        <v>64</v>
      </c>
      <c r="C18" s="5">
        <f>F18+I18+L18+O18+R18+U18+X18+AA18+AD18+AG18+AJ18+AM18</f>
        <v>0</v>
      </c>
      <c r="D18" s="5">
        <f>G18+J18+M18+P18+S18+V18+Y18+AB18+AE18+AH18+AK18+AN18</f>
        <v>0</v>
      </c>
      <c r="E18" s="5">
        <f t="shared" si="1"/>
        <v>0</v>
      </c>
      <c r="F18" s="16"/>
      <c r="G18" s="5"/>
      <c r="H18" s="5">
        <f>F18-G18</f>
        <v>0</v>
      </c>
      <c r="I18" s="16"/>
      <c r="J18" s="5"/>
      <c r="K18" s="5">
        <f t="shared" si="7"/>
        <v>0</v>
      </c>
      <c r="L18" s="16"/>
      <c r="M18" s="5"/>
      <c r="N18" s="5">
        <f t="shared" si="8"/>
        <v>0</v>
      </c>
      <c r="O18" s="16"/>
      <c r="P18" s="5"/>
      <c r="Q18" s="5">
        <f t="shared" si="9"/>
        <v>0</v>
      </c>
      <c r="R18" s="16"/>
      <c r="S18" s="5"/>
      <c r="T18" s="5">
        <f t="shared" si="10"/>
        <v>0</v>
      </c>
      <c r="U18" s="16"/>
      <c r="V18" s="5"/>
      <c r="W18" s="5">
        <f t="shared" si="11"/>
        <v>0</v>
      </c>
      <c r="X18" s="16"/>
      <c r="Y18" s="5"/>
      <c r="Z18" s="5">
        <f t="shared" si="12"/>
        <v>0</v>
      </c>
      <c r="AA18" s="16"/>
      <c r="AB18" s="5"/>
      <c r="AC18" s="5">
        <f t="shared" si="13"/>
        <v>0</v>
      </c>
      <c r="AD18" s="16"/>
      <c r="AE18" s="5"/>
      <c r="AF18" s="5">
        <f t="shared" si="14"/>
        <v>0</v>
      </c>
      <c r="AG18" s="16"/>
      <c r="AH18" s="5"/>
      <c r="AI18" s="5">
        <f t="shared" si="15"/>
        <v>0</v>
      </c>
      <c r="AJ18" s="16"/>
      <c r="AK18" s="5"/>
      <c r="AL18" s="5">
        <f t="shared" si="16"/>
        <v>0</v>
      </c>
      <c r="AM18" s="16"/>
      <c r="AN18" s="5"/>
      <c r="AO18" s="5">
        <f t="shared" si="17"/>
        <v>0</v>
      </c>
      <c r="AP18" s="5">
        <f t="shared" si="3"/>
        <v>0</v>
      </c>
      <c r="AQ18" s="5">
        <f t="shared" si="3"/>
        <v>0</v>
      </c>
      <c r="AR18" s="5">
        <f t="shared" si="3"/>
        <v>0</v>
      </c>
    </row>
    <row r="19" spans="1:44" ht="12.75">
      <c r="A19" s="30" t="s">
        <v>21</v>
      </c>
      <c r="B19" s="13" t="s">
        <v>46</v>
      </c>
      <c r="C19" s="5">
        <f t="shared" si="0"/>
        <v>18071969.43</v>
      </c>
      <c r="D19" s="5">
        <f t="shared" si="0"/>
        <v>24378771.659999996</v>
      </c>
      <c r="E19" s="5">
        <f t="shared" si="1"/>
        <v>-6306802.229999997</v>
      </c>
      <c r="F19" s="5">
        <f>12989604.93+8689.8-1908032.73-750000</f>
        <v>10340262</v>
      </c>
      <c r="G19" s="5">
        <v>15835097.56</v>
      </c>
      <c r="H19" s="5">
        <f t="shared" si="4"/>
        <v>-5494835.5600000005</v>
      </c>
      <c r="I19" s="5">
        <f>3624464.57-1494956.57</f>
        <v>2129508</v>
      </c>
      <c r="J19" s="5">
        <v>2927179.14</v>
      </c>
      <c r="K19" s="5">
        <f t="shared" si="7"/>
        <v>-797671.1400000001</v>
      </c>
      <c r="L19" s="5">
        <v>177889.43</v>
      </c>
      <c r="M19" s="5">
        <v>177889.43</v>
      </c>
      <c r="N19" s="5">
        <f t="shared" si="8"/>
        <v>0</v>
      </c>
      <c r="O19" s="5">
        <v>1778260</v>
      </c>
      <c r="P19" s="5">
        <v>1778261.24</v>
      </c>
      <c r="Q19" s="5">
        <f t="shared" si="9"/>
        <v>-1.2399999999906868</v>
      </c>
      <c r="R19" s="5">
        <v>1169300</v>
      </c>
      <c r="S19" s="5">
        <v>1169322.56</v>
      </c>
      <c r="T19" s="5">
        <f t="shared" si="10"/>
        <v>-22.56000000005588</v>
      </c>
      <c r="U19" s="5">
        <v>637050</v>
      </c>
      <c r="V19" s="5">
        <v>637050.77</v>
      </c>
      <c r="W19" s="5">
        <f t="shared" si="11"/>
        <v>-0.7700000000186265</v>
      </c>
      <c r="X19" s="5">
        <v>836200</v>
      </c>
      <c r="Y19" s="5">
        <v>843153.47</v>
      </c>
      <c r="Z19" s="5">
        <f t="shared" si="12"/>
        <v>-6953.469999999972</v>
      </c>
      <c r="AA19" s="5">
        <v>247300</v>
      </c>
      <c r="AB19" s="5">
        <v>247303.73</v>
      </c>
      <c r="AC19" s="5">
        <f t="shared" si="13"/>
        <v>-3.7300000000104774</v>
      </c>
      <c r="AD19" s="5">
        <f>370000-208600</f>
        <v>161400</v>
      </c>
      <c r="AE19" s="5">
        <v>161426.23</v>
      </c>
      <c r="AF19" s="5">
        <f t="shared" si="14"/>
        <v>-26.230000000010477</v>
      </c>
      <c r="AG19" s="5">
        <f>380000-242100</f>
        <v>137900</v>
      </c>
      <c r="AH19" s="5">
        <v>137976.46</v>
      </c>
      <c r="AI19" s="5">
        <f t="shared" si="15"/>
        <v>-76.45999999999185</v>
      </c>
      <c r="AJ19" s="5">
        <v>382000</v>
      </c>
      <c r="AK19" s="5">
        <v>389144.76</v>
      </c>
      <c r="AL19" s="5">
        <f t="shared" si="16"/>
        <v>-7144.760000000009</v>
      </c>
      <c r="AM19" s="5">
        <v>74900</v>
      </c>
      <c r="AN19" s="5">
        <v>74966.31</v>
      </c>
      <c r="AO19" s="5">
        <f t="shared" si="17"/>
        <v>-66.30999999999767</v>
      </c>
      <c r="AP19" s="5">
        <f t="shared" si="3"/>
        <v>7731707.43</v>
      </c>
      <c r="AQ19" s="5">
        <f t="shared" si="3"/>
        <v>8543674.099999996</v>
      </c>
      <c r="AR19" s="5">
        <f t="shared" si="3"/>
        <v>-811966.6699999962</v>
      </c>
    </row>
    <row r="20" spans="1:44" ht="12.75">
      <c r="A20" s="30" t="s">
        <v>65</v>
      </c>
      <c r="B20" s="13" t="s">
        <v>66</v>
      </c>
      <c r="C20" s="5">
        <f>F20+I20+L20+O20+R20+U20+X20+AA20+AD20+AG20+AJ20+AM20</f>
        <v>5750000</v>
      </c>
      <c r="D20" s="5">
        <f>G20+J20+M20+P20+S20+V20+Y20+AB20+AE20+AH20+AK20+AN20</f>
        <v>0</v>
      </c>
      <c r="E20" s="5">
        <f t="shared" si="1"/>
        <v>5750000</v>
      </c>
      <c r="F20" s="5">
        <v>5750000</v>
      </c>
      <c r="G20" s="5"/>
      <c r="H20" s="5">
        <f>F20-G20</f>
        <v>5750000</v>
      </c>
      <c r="I20" s="5"/>
      <c r="J20" s="5"/>
      <c r="K20" s="5">
        <f t="shared" si="7"/>
        <v>0</v>
      </c>
      <c r="L20" s="5"/>
      <c r="M20" s="5"/>
      <c r="N20" s="5">
        <f t="shared" si="8"/>
        <v>0</v>
      </c>
      <c r="O20" s="5"/>
      <c r="P20" s="5"/>
      <c r="Q20" s="5">
        <f t="shared" si="9"/>
        <v>0</v>
      </c>
      <c r="R20" s="5"/>
      <c r="S20" s="5"/>
      <c r="T20" s="5">
        <f t="shared" si="10"/>
        <v>0</v>
      </c>
      <c r="U20" s="5"/>
      <c r="V20" s="5"/>
      <c r="W20" s="5">
        <f t="shared" si="11"/>
        <v>0</v>
      </c>
      <c r="X20" s="5"/>
      <c r="Y20" s="5"/>
      <c r="Z20" s="5">
        <f t="shared" si="12"/>
        <v>0</v>
      </c>
      <c r="AA20" s="5"/>
      <c r="AB20" s="5"/>
      <c r="AC20" s="5">
        <f t="shared" si="13"/>
        <v>0</v>
      </c>
      <c r="AD20" s="5"/>
      <c r="AE20" s="5"/>
      <c r="AF20" s="5">
        <f t="shared" si="14"/>
        <v>0</v>
      </c>
      <c r="AG20" s="5"/>
      <c r="AH20" s="5"/>
      <c r="AI20" s="5">
        <f t="shared" si="15"/>
        <v>0</v>
      </c>
      <c r="AJ20" s="5"/>
      <c r="AK20" s="5"/>
      <c r="AL20" s="5">
        <f t="shared" si="16"/>
        <v>0</v>
      </c>
      <c r="AM20" s="5"/>
      <c r="AN20" s="5"/>
      <c r="AO20" s="5">
        <f t="shared" si="17"/>
        <v>0</v>
      </c>
      <c r="AP20" s="5">
        <f>C20-F20</f>
        <v>0</v>
      </c>
      <c r="AQ20" s="5">
        <f>D20-G20</f>
        <v>0</v>
      </c>
      <c r="AR20" s="5">
        <f>E20-H20</f>
        <v>0</v>
      </c>
    </row>
    <row r="21" spans="1:44" ht="12.75">
      <c r="A21" s="30" t="s">
        <v>22</v>
      </c>
      <c r="B21" s="13" t="s">
        <v>47</v>
      </c>
      <c r="C21" s="5">
        <f t="shared" si="0"/>
        <v>0</v>
      </c>
      <c r="D21" s="5">
        <f t="shared" si="0"/>
        <v>0</v>
      </c>
      <c r="E21" s="5">
        <f t="shared" si="1"/>
        <v>0</v>
      </c>
      <c r="F21" s="5"/>
      <c r="G21" s="5"/>
      <c r="H21" s="5">
        <f t="shared" si="4"/>
        <v>0</v>
      </c>
      <c r="I21" s="5"/>
      <c r="J21" s="5"/>
      <c r="K21" s="5">
        <f t="shared" si="7"/>
        <v>0</v>
      </c>
      <c r="L21" s="5"/>
      <c r="M21" s="5"/>
      <c r="N21" s="5">
        <f t="shared" si="8"/>
        <v>0</v>
      </c>
      <c r="O21" s="5"/>
      <c r="P21" s="5"/>
      <c r="Q21" s="5">
        <f t="shared" si="9"/>
        <v>0</v>
      </c>
      <c r="R21" s="5"/>
      <c r="S21" s="5"/>
      <c r="T21" s="5">
        <f t="shared" si="10"/>
        <v>0</v>
      </c>
      <c r="U21" s="5"/>
      <c r="V21" s="5"/>
      <c r="W21" s="5">
        <f t="shared" si="11"/>
        <v>0</v>
      </c>
      <c r="X21" s="5"/>
      <c r="Y21" s="5"/>
      <c r="Z21" s="5">
        <f t="shared" si="12"/>
        <v>0</v>
      </c>
      <c r="AA21" s="5"/>
      <c r="AB21" s="5"/>
      <c r="AC21" s="5">
        <f t="shared" si="13"/>
        <v>0</v>
      </c>
      <c r="AD21" s="5"/>
      <c r="AE21" s="5"/>
      <c r="AF21" s="5">
        <f t="shared" si="14"/>
        <v>0</v>
      </c>
      <c r="AG21" s="5"/>
      <c r="AH21" s="5"/>
      <c r="AI21" s="5">
        <f t="shared" si="15"/>
        <v>0</v>
      </c>
      <c r="AJ21" s="5"/>
      <c r="AK21" s="5"/>
      <c r="AL21" s="5">
        <f t="shared" si="16"/>
        <v>0</v>
      </c>
      <c r="AM21" s="5"/>
      <c r="AN21" s="5"/>
      <c r="AO21" s="5">
        <f t="shared" si="17"/>
        <v>0</v>
      </c>
      <c r="AP21" s="5">
        <f t="shared" si="3"/>
        <v>0</v>
      </c>
      <c r="AQ21" s="5">
        <f t="shared" si="3"/>
        <v>0</v>
      </c>
      <c r="AR21" s="5">
        <f t="shared" si="3"/>
        <v>0</v>
      </c>
    </row>
    <row r="22" spans="1:44" ht="12.75">
      <c r="A22" s="30" t="s">
        <v>23</v>
      </c>
      <c r="B22" s="13" t="s">
        <v>48</v>
      </c>
      <c r="C22" s="5">
        <f t="shared" si="0"/>
        <v>0</v>
      </c>
      <c r="D22" s="5">
        <f t="shared" si="0"/>
        <v>0</v>
      </c>
      <c r="E22" s="5">
        <f t="shared" si="1"/>
        <v>0</v>
      </c>
      <c r="F22" s="5"/>
      <c r="G22" s="5"/>
      <c r="H22" s="5">
        <f t="shared" si="4"/>
        <v>0</v>
      </c>
      <c r="I22" s="5"/>
      <c r="J22" s="5"/>
      <c r="K22" s="5">
        <f t="shared" si="7"/>
        <v>0</v>
      </c>
      <c r="L22" s="5"/>
      <c r="M22" s="5"/>
      <c r="N22" s="5">
        <f t="shared" si="8"/>
        <v>0</v>
      </c>
      <c r="O22" s="5"/>
      <c r="P22" s="5"/>
      <c r="Q22" s="5">
        <f t="shared" si="9"/>
        <v>0</v>
      </c>
      <c r="R22" s="5"/>
      <c r="S22" s="5"/>
      <c r="T22" s="5">
        <f t="shared" si="10"/>
        <v>0</v>
      </c>
      <c r="U22" s="5"/>
      <c r="V22" s="5"/>
      <c r="W22" s="5">
        <f t="shared" si="11"/>
        <v>0</v>
      </c>
      <c r="X22" s="5"/>
      <c r="Y22" s="5"/>
      <c r="Z22" s="5">
        <f t="shared" si="12"/>
        <v>0</v>
      </c>
      <c r="AA22" s="5"/>
      <c r="AB22" s="5"/>
      <c r="AC22" s="5">
        <f t="shared" si="13"/>
        <v>0</v>
      </c>
      <c r="AD22" s="5"/>
      <c r="AE22" s="5"/>
      <c r="AF22" s="5">
        <f t="shared" si="14"/>
        <v>0</v>
      </c>
      <c r="AG22" s="5"/>
      <c r="AH22" s="5"/>
      <c r="AI22" s="5">
        <f t="shared" si="15"/>
        <v>0</v>
      </c>
      <c r="AJ22" s="5"/>
      <c r="AK22" s="5"/>
      <c r="AL22" s="5">
        <f t="shared" si="16"/>
        <v>0</v>
      </c>
      <c r="AM22" s="5"/>
      <c r="AN22" s="5"/>
      <c r="AO22" s="5">
        <f t="shared" si="17"/>
        <v>0</v>
      </c>
      <c r="AP22" s="5">
        <f t="shared" si="3"/>
        <v>0</v>
      </c>
      <c r="AQ22" s="5">
        <f t="shared" si="3"/>
        <v>0</v>
      </c>
      <c r="AR22" s="5">
        <f t="shared" si="3"/>
        <v>0</v>
      </c>
    </row>
    <row r="23" spans="1:44" ht="12.75">
      <c r="A23" s="30" t="s">
        <v>24</v>
      </c>
      <c r="B23" s="13" t="s">
        <v>49</v>
      </c>
      <c r="C23" s="5">
        <f t="shared" si="0"/>
        <v>0</v>
      </c>
      <c r="D23" s="5">
        <f t="shared" si="0"/>
        <v>94478</v>
      </c>
      <c r="E23" s="5">
        <f t="shared" si="1"/>
        <v>-94478</v>
      </c>
      <c r="F23" s="5">
        <f aca="true" t="shared" si="18" ref="F23:AO23">SUM(F24:F33)</f>
        <v>0</v>
      </c>
      <c r="G23" s="5">
        <f t="shared" si="18"/>
        <v>94478</v>
      </c>
      <c r="H23" s="5">
        <f t="shared" si="18"/>
        <v>-94478</v>
      </c>
      <c r="I23" s="5">
        <f t="shared" si="18"/>
        <v>0</v>
      </c>
      <c r="J23" s="5">
        <f t="shared" si="18"/>
        <v>0</v>
      </c>
      <c r="K23" s="5">
        <f t="shared" si="18"/>
        <v>0</v>
      </c>
      <c r="L23" s="5">
        <f t="shared" si="18"/>
        <v>0</v>
      </c>
      <c r="M23" s="5">
        <f t="shared" si="18"/>
        <v>0</v>
      </c>
      <c r="N23" s="5">
        <f t="shared" si="18"/>
        <v>0</v>
      </c>
      <c r="O23" s="5">
        <f t="shared" si="18"/>
        <v>0</v>
      </c>
      <c r="P23" s="5">
        <f t="shared" si="18"/>
        <v>0</v>
      </c>
      <c r="Q23" s="5">
        <f t="shared" si="18"/>
        <v>0</v>
      </c>
      <c r="R23" s="5">
        <f t="shared" si="18"/>
        <v>0</v>
      </c>
      <c r="S23" s="5">
        <f t="shared" si="18"/>
        <v>0</v>
      </c>
      <c r="T23" s="5">
        <f t="shared" si="18"/>
        <v>0</v>
      </c>
      <c r="U23" s="5">
        <f t="shared" si="18"/>
        <v>0</v>
      </c>
      <c r="V23" s="5">
        <f t="shared" si="18"/>
        <v>0</v>
      </c>
      <c r="W23" s="5">
        <f t="shared" si="18"/>
        <v>0</v>
      </c>
      <c r="X23" s="5">
        <f t="shared" si="18"/>
        <v>0</v>
      </c>
      <c r="Y23" s="5">
        <f t="shared" si="18"/>
        <v>0</v>
      </c>
      <c r="Z23" s="5">
        <f t="shared" si="18"/>
        <v>0</v>
      </c>
      <c r="AA23" s="5">
        <f t="shared" si="18"/>
        <v>0</v>
      </c>
      <c r="AB23" s="5">
        <f t="shared" si="18"/>
        <v>0</v>
      </c>
      <c r="AC23" s="5">
        <f t="shared" si="18"/>
        <v>0</v>
      </c>
      <c r="AD23" s="5">
        <f t="shared" si="18"/>
        <v>0</v>
      </c>
      <c r="AE23" s="5">
        <f t="shared" si="18"/>
        <v>0</v>
      </c>
      <c r="AF23" s="5">
        <f t="shared" si="18"/>
        <v>0</v>
      </c>
      <c r="AG23" s="5">
        <f t="shared" si="18"/>
        <v>0</v>
      </c>
      <c r="AH23" s="5">
        <f t="shared" si="18"/>
        <v>0</v>
      </c>
      <c r="AI23" s="5">
        <f t="shared" si="18"/>
        <v>0</v>
      </c>
      <c r="AJ23" s="5">
        <f t="shared" si="18"/>
        <v>0</v>
      </c>
      <c r="AK23" s="5">
        <f t="shared" si="18"/>
        <v>0</v>
      </c>
      <c r="AL23" s="5">
        <f t="shared" si="18"/>
        <v>0</v>
      </c>
      <c r="AM23" s="5">
        <f t="shared" si="18"/>
        <v>0</v>
      </c>
      <c r="AN23" s="5">
        <f t="shared" si="18"/>
        <v>0</v>
      </c>
      <c r="AO23" s="5">
        <f t="shared" si="18"/>
        <v>0</v>
      </c>
      <c r="AP23" s="5">
        <f t="shared" si="3"/>
        <v>0</v>
      </c>
      <c r="AQ23" s="5">
        <f t="shared" si="3"/>
        <v>0</v>
      </c>
      <c r="AR23" s="5">
        <f t="shared" si="3"/>
        <v>0</v>
      </c>
    </row>
    <row r="24" spans="1:44" ht="12.75">
      <c r="A24" s="30" t="s">
        <v>53</v>
      </c>
      <c r="B24" s="13"/>
      <c r="C24" s="5">
        <f t="shared" si="0"/>
        <v>0</v>
      </c>
      <c r="D24" s="5">
        <f t="shared" si="0"/>
        <v>94478</v>
      </c>
      <c r="E24" s="5">
        <f t="shared" si="1"/>
        <v>-94478</v>
      </c>
      <c r="F24" s="5"/>
      <c r="G24" s="5">
        <v>94478</v>
      </c>
      <c r="H24" s="5">
        <f aca="true" t="shared" si="19" ref="H24:H30">F24-G24</f>
        <v>-94478</v>
      </c>
      <c r="I24" s="5"/>
      <c r="J24" s="5"/>
      <c r="K24" s="5">
        <f aca="true" t="shared" si="20" ref="K24:K40">I24-J24</f>
        <v>0</v>
      </c>
      <c r="L24" s="5"/>
      <c r="M24" s="5"/>
      <c r="N24" s="5">
        <f aca="true" t="shared" si="21" ref="N24:N40">L24-M24</f>
        <v>0</v>
      </c>
      <c r="O24" s="5"/>
      <c r="P24" s="5"/>
      <c r="Q24" s="5">
        <f aca="true" t="shared" si="22" ref="Q24:Q40">O24-P24</f>
        <v>0</v>
      </c>
      <c r="R24" s="5"/>
      <c r="S24" s="5"/>
      <c r="T24" s="5">
        <f aca="true" t="shared" si="23" ref="T24:T40">R24-S24</f>
        <v>0</v>
      </c>
      <c r="U24" s="5"/>
      <c r="V24" s="5"/>
      <c r="W24" s="5">
        <f aca="true" t="shared" si="24" ref="W24:W40">U24-V24</f>
        <v>0</v>
      </c>
      <c r="X24" s="5"/>
      <c r="Y24" s="5"/>
      <c r="Z24" s="5">
        <f aca="true" t="shared" si="25" ref="Z24:Z40">X24-Y24</f>
        <v>0</v>
      </c>
      <c r="AA24" s="5"/>
      <c r="AB24" s="5"/>
      <c r="AC24" s="5">
        <f aca="true" t="shared" si="26" ref="AC24:AC40">AA24-AB24</f>
        <v>0</v>
      </c>
      <c r="AD24" s="5"/>
      <c r="AE24" s="5"/>
      <c r="AF24" s="5">
        <f aca="true" t="shared" si="27" ref="AF24:AF40">AD24-AE24</f>
        <v>0</v>
      </c>
      <c r="AG24" s="5"/>
      <c r="AH24" s="5"/>
      <c r="AI24" s="5">
        <f aca="true" t="shared" si="28" ref="AI24:AI40">AG24-AH24</f>
        <v>0</v>
      </c>
      <c r="AJ24" s="5"/>
      <c r="AK24" s="5"/>
      <c r="AL24" s="5">
        <f aca="true" t="shared" si="29" ref="AL24:AL40">AJ24-AK24</f>
        <v>0</v>
      </c>
      <c r="AM24" s="5"/>
      <c r="AN24" s="5"/>
      <c r="AO24" s="5">
        <f aca="true" t="shared" si="30" ref="AO24:AO40">AM24-AN24</f>
        <v>0</v>
      </c>
      <c r="AP24" s="5">
        <f t="shared" si="3"/>
        <v>0</v>
      </c>
      <c r="AQ24" s="5">
        <f t="shared" si="3"/>
        <v>0</v>
      </c>
      <c r="AR24" s="5">
        <f t="shared" si="3"/>
        <v>0</v>
      </c>
    </row>
    <row r="25" spans="1:44" ht="12.75">
      <c r="A25" s="12" t="s">
        <v>74</v>
      </c>
      <c r="B25" s="13"/>
      <c r="C25" s="5">
        <f t="shared" si="0"/>
        <v>0</v>
      </c>
      <c r="D25" s="5">
        <f t="shared" si="0"/>
        <v>0</v>
      </c>
      <c r="E25" s="5">
        <f t="shared" si="1"/>
        <v>0</v>
      </c>
      <c r="F25" s="5"/>
      <c r="G25" s="5"/>
      <c r="H25" s="5">
        <f t="shared" si="19"/>
        <v>0</v>
      </c>
      <c r="I25" s="5"/>
      <c r="J25" s="5"/>
      <c r="K25" s="5">
        <f t="shared" si="20"/>
        <v>0</v>
      </c>
      <c r="L25" s="5"/>
      <c r="M25" s="5"/>
      <c r="N25" s="5">
        <f t="shared" si="21"/>
        <v>0</v>
      </c>
      <c r="O25" s="5"/>
      <c r="P25" s="5"/>
      <c r="Q25" s="5">
        <f t="shared" si="22"/>
        <v>0</v>
      </c>
      <c r="R25" s="5"/>
      <c r="S25" s="5"/>
      <c r="T25" s="5">
        <f t="shared" si="23"/>
        <v>0</v>
      </c>
      <c r="U25" s="5"/>
      <c r="V25" s="5"/>
      <c r="W25" s="5">
        <f t="shared" si="24"/>
        <v>0</v>
      </c>
      <c r="X25" s="5"/>
      <c r="Y25" s="5"/>
      <c r="Z25" s="5">
        <f t="shared" si="25"/>
        <v>0</v>
      </c>
      <c r="AA25" s="5"/>
      <c r="AB25" s="5"/>
      <c r="AC25" s="5">
        <f t="shared" si="26"/>
        <v>0</v>
      </c>
      <c r="AD25" s="5"/>
      <c r="AE25" s="5"/>
      <c r="AF25" s="5">
        <f t="shared" si="27"/>
        <v>0</v>
      </c>
      <c r="AG25" s="5"/>
      <c r="AH25" s="5"/>
      <c r="AI25" s="5">
        <f t="shared" si="28"/>
        <v>0</v>
      </c>
      <c r="AJ25" s="5"/>
      <c r="AK25" s="5"/>
      <c r="AL25" s="5">
        <f t="shared" si="29"/>
        <v>0</v>
      </c>
      <c r="AM25" s="5"/>
      <c r="AN25" s="5"/>
      <c r="AO25" s="5">
        <f t="shared" si="30"/>
        <v>0</v>
      </c>
      <c r="AP25" s="5">
        <f t="shared" si="3"/>
        <v>0</v>
      </c>
      <c r="AQ25" s="5">
        <f t="shared" si="3"/>
        <v>0</v>
      </c>
      <c r="AR25" s="5">
        <f t="shared" si="3"/>
        <v>0</v>
      </c>
    </row>
    <row r="26" spans="1:44" ht="12.75">
      <c r="A26" s="30"/>
      <c r="B26" s="13"/>
      <c r="C26" s="5">
        <f t="shared" si="0"/>
        <v>0</v>
      </c>
      <c r="D26" s="5">
        <f t="shared" si="0"/>
        <v>0</v>
      </c>
      <c r="E26" s="5">
        <f t="shared" si="1"/>
        <v>0</v>
      </c>
      <c r="F26" s="5"/>
      <c r="G26" s="5"/>
      <c r="H26" s="5">
        <f t="shared" si="19"/>
        <v>0</v>
      </c>
      <c r="I26" s="5"/>
      <c r="J26" s="5"/>
      <c r="K26" s="5">
        <f t="shared" si="20"/>
        <v>0</v>
      </c>
      <c r="L26" s="5"/>
      <c r="M26" s="5"/>
      <c r="N26" s="5">
        <f t="shared" si="21"/>
        <v>0</v>
      </c>
      <c r="O26" s="5"/>
      <c r="P26" s="5"/>
      <c r="Q26" s="5">
        <f t="shared" si="22"/>
        <v>0</v>
      </c>
      <c r="R26" s="5"/>
      <c r="S26" s="5"/>
      <c r="T26" s="5">
        <f t="shared" si="23"/>
        <v>0</v>
      </c>
      <c r="U26" s="5"/>
      <c r="V26" s="5"/>
      <c r="W26" s="5">
        <f t="shared" si="24"/>
        <v>0</v>
      </c>
      <c r="X26" s="5"/>
      <c r="Y26" s="5"/>
      <c r="Z26" s="5">
        <f t="shared" si="25"/>
        <v>0</v>
      </c>
      <c r="AA26" s="5"/>
      <c r="AB26" s="5"/>
      <c r="AC26" s="5">
        <f t="shared" si="26"/>
        <v>0</v>
      </c>
      <c r="AD26" s="5"/>
      <c r="AE26" s="5"/>
      <c r="AF26" s="5">
        <f t="shared" si="27"/>
        <v>0</v>
      </c>
      <c r="AG26" s="5"/>
      <c r="AH26" s="5"/>
      <c r="AI26" s="5">
        <f t="shared" si="28"/>
        <v>0</v>
      </c>
      <c r="AJ26" s="5"/>
      <c r="AK26" s="5"/>
      <c r="AL26" s="5">
        <f t="shared" si="29"/>
        <v>0</v>
      </c>
      <c r="AM26" s="5"/>
      <c r="AN26" s="5"/>
      <c r="AO26" s="5">
        <f t="shared" si="30"/>
        <v>0</v>
      </c>
      <c r="AP26" s="5">
        <f t="shared" si="3"/>
        <v>0</v>
      </c>
      <c r="AQ26" s="5">
        <f t="shared" si="3"/>
        <v>0</v>
      </c>
      <c r="AR26" s="5">
        <f t="shared" si="3"/>
        <v>0</v>
      </c>
    </row>
    <row r="27" spans="1:44" ht="12.75">
      <c r="A27" s="30"/>
      <c r="B27" s="13"/>
      <c r="C27" s="5">
        <f t="shared" si="0"/>
        <v>0</v>
      </c>
      <c r="D27" s="5">
        <f t="shared" si="0"/>
        <v>0</v>
      </c>
      <c r="E27" s="5">
        <f t="shared" si="1"/>
        <v>0</v>
      </c>
      <c r="F27" s="5"/>
      <c r="G27" s="5"/>
      <c r="H27" s="5">
        <f t="shared" si="19"/>
        <v>0</v>
      </c>
      <c r="I27" s="5"/>
      <c r="J27" s="5"/>
      <c r="K27" s="5">
        <f t="shared" si="20"/>
        <v>0</v>
      </c>
      <c r="L27" s="5"/>
      <c r="M27" s="5"/>
      <c r="N27" s="5">
        <f t="shared" si="21"/>
        <v>0</v>
      </c>
      <c r="O27" s="5"/>
      <c r="P27" s="5"/>
      <c r="Q27" s="5">
        <f t="shared" si="22"/>
        <v>0</v>
      </c>
      <c r="R27" s="5"/>
      <c r="S27" s="5"/>
      <c r="T27" s="5">
        <f t="shared" si="23"/>
        <v>0</v>
      </c>
      <c r="U27" s="5"/>
      <c r="V27" s="5"/>
      <c r="W27" s="5">
        <f t="shared" si="24"/>
        <v>0</v>
      </c>
      <c r="X27" s="5"/>
      <c r="Y27" s="5"/>
      <c r="Z27" s="5">
        <f t="shared" si="25"/>
        <v>0</v>
      </c>
      <c r="AA27" s="5"/>
      <c r="AB27" s="5"/>
      <c r="AC27" s="5">
        <f t="shared" si="26"/>
        <v>0</v>
      </c>
      <c r="AD27" s="5"/>
      <c r="AE27" s="5"/>
      <c r="AF27" s="5">
        <f t="shared" si="27"/>
        <v>0</v>
      </c>
      <c r="AG27" s="5"/>
      <c r="AH27" s="5"/>
      <c r="AI27" s="5">
        <f t="shared" si="28"/>
        <v>0</v>
      </c>
      <c r="AJ27" s="5"/>
      <c r="AK27" s="5"/>
      <c r="AL27" s="5">
        <f t="shared" si="29"/>
        <v>0</v>
      </c>
      <c r="AM27" s="5"/>
      <c r="AN27" s="5"/>
      <c r="AO27" s="5">
        <f t="shared" si="30"/>
        <v>0</v>
      </c>
      <c r="AP27" s="5">
        <f t="shared" si="3"/>
        <v>0</v>
      </c>
      <c r="AQ27" s="5">
        <f t="shared" si="3"/>
        <v>0</v>
      </c>
      <c r="AR27" s="5">
        <f t="shared" si="3"/>
        <v>0</v>
      </c>
    </row>
    <row r="28" spans="1:44" ht="12.75">
      <c r="A28" s="30"/>
      <c r="B28" s="13"/>
      <c r="C28" s="5">
        <f t="shared" si="0"/>
        <v>0</v>
      </c>
      <c r="D28" s="5">
        <f t="shared" si="0"/>
        <v>0</v>
      </c>
      <c r="E28" s="5">
        <f t="shared" si="1"/>
        <v>0</v>
      </c>
      <c r="F28" s="5"/>
      <c r="G28" s="5"/>
      <c r="H28" s="5">
        <f t="shared" si="19"/>
        <v>0</v>
      </c>
      <c r="I28" s="5"/>
      <c r="J28" s="5"/>
      <c r="K28" s="5">
        <f t="shared" si="20"/>
        <v>0</v>
      </c>
      <c r="L28" s="5"/>
      <c r="M28" s="5"/>
      <c r="N28" s="5">
        <f t="shared" si="21"/>
        <v>0</v>
      </c>
      <c r="O28" s="5"/>
      <c r="P28" s="5"/>
      <c r="Q28" s="5">
        <f t="shared" si="22"/>
        <v>0</v>
      </c>
      <c r="R28" s="5"/>
      <c r="S28" s="5"/>
      <c r="T28" s="5">
        <f t="shared" si="23"/>
        <v>0</v>
      </c>
      <c r="U28" s="5"/>
      <c r="V28" s="5"/>
      <c r="W28" s="5">
        <f t="shared" si="24"/>
        <v>0</v>
      </c>
      <c r="X28" s="5"/>
      <c r="Y28" s="5"/>
      <c r="Z28" s="5">
        <f t="shared" si="25"/>
        <v>0</v>
      </c>
      <c r="AA28" s="5"/>
      <c r="AB28" s="5"/>
      <c r="AC28" s="5">
        <f t="shared" si="26"/>
        <v>0</v>
      </c>
      <c r="AD28" s="5"/>
      <c r="AE28" s="5"/>
      <c r="AF28" s="5">
        <f t="shared" si="27"/>
        <v>0</v>
      </c>
      <c r="AG28" s="5"/>
      <c r="AH28" s="5"/>
      <c r="AI28" s="5">
        <f t="shared" si="28"/>
        <v>0</v>
      </c>
      <c r="AJ28" s="5"/>
      <c r="AK28" s="5"/>
      <c r="AL28" s="5">
        <f t="shared" si="29"/>
        <v>0</v>
      </c>
      <c r="AM28" s="5"/>
      <c r="AN28" s="5"/>
      <c r="AO28" s="5">
        <f t="shared" si="30"/>
        <v>0</v>
      </c>
      <c r="AP28" s="5">
        <f t="shared" si="3"/>
        <v>0</v>
      </c>
      <c r="AQ28" s="5">
        <f t="shared" si="3"/>
        <v>0</v>
      </c>
      <c r="AR28" s="5">
        <f t="shared" si="3"/>
        <v>0</v>
      </c>
    </row>
    <row r="29" spans="1:44" ht="12.75">
      <c r="A29" s="30"/>
      <c r="B29" s="13"/>
      <c r="C29" s="5">
        <f t="shared" si="0"/>
        <v>0</v>
      </c>
      <c r="D29" s="5">
        <f t="shared" si="0"/>
        <v>0</v>
      </c>
      <c r="E29" s="5">
        <f t="shared" si="1"/>
        <v>0</v>
      </c>
      <c r="F29" s="5"/>
      <c r="G29" s="5"/>
      <c r="H29" s="5">
        <f t="shared" si="19"/>
        <v>0</v>
      </c>
      <c r="I29" s="5"/>
      <c r="J29" s="5"/>
      <c r="K29" s="5">
        <f t="shared" si="20"/>
        <v>0</v>
      </c>
      <c r="L29" s="5"/>
      <c r="M29" s="5"/>
      <c r="N29" s="5">
        <f t="shared" si="21"/>
        <v>0</v>
      </c>
      <c r="O29" s="5"/>
      <c r="P29" s="5"/>
      <c r="Q29" s="5">
        <f t="shared" si="22"/>
        <v>0</v>
      </c>
      <c r="R29" s="5"/>
      <c r="S29" s="5"/>
      <c r="T29" s="5">
        <f t="shared" si="23"/>
        <v>0</v>
      </c>
      <c r="U29" s="5"/>
      <c r="V29" s="5"/>
      <c r="W29" s="5">
        <f t="shared" si="24"/>
        <v>0</v>
      </c>
      <c r="X29" s="5"/>
      <c r="Y29" s="5"/>
      <c r="Z29" s="5">
        <f t="shared" si="25"/>
        <v>0</v>
      </c>
      <c r="AA29" s="5"/>
      <c r="AB29" s="5"/>
      <c r="AC29" s="5">
        <f t="shared" si="26"/>
        <v>0</v>
      </c>
      <c r="AD29" s="5"/>
      <c r="AE29" s="5"/>
      <c r="AF29" s="5">
        <f t="shared" si="27"/>
        <v>0</v>
      </c>
      <c r="AG29" s="5"/>
      <c r="AH29" s="5"/>
      <c r="AI29" s="5">
        <f t="shared" si="28"/>
        <v>0</v>
      </c>
      <c r="AJ29" s="5"/>
      <c r="AK29" s="5"/>
      <c r="AL29" s="5">
        <f t="shared" si="29"/>
        <v>0</v>
      </c>
      <c r="AM29" s="5"/>
      <c r="AN29" s="5"/>
      <c r="AO29" s="5">
        <f t="shared" si="30"/>
        <v>0</v>
      </c>
      <c r="AP29" s="5">
        <f t="shared" si="3"/>
        <v>0</v>
      </c>
      <c r="AQ29" s="5">
        <f t="shared" si="3"/>
        <v>0</v>
      </c>
      <c r="AR29" s="5">
        <f t="shared" si="3"/>
        <v>0</v>
      </c>
    </row>
    <row r="30" spans="1:44" ht="12.75">
      <c r="A30" s="30"/>
      <c r="B30" s="13"/>
      <c r="C30" s="5">
        <f t="shared" si="0"/>
        <v>0</v>
      </c>
      <c r="D30" s="5">
        <f t="shared" si="0"/>
        <v>0</v>
      </c>
      <c r="E30" s="5">
        <f t="shared" si="1"/>
        <v>0</v>
      </c>
      <c r="F30" s="5"/>
      <c r="G30" s="5"/>
      <c r="H30" s="5">
        <f t="shared" si="19"/>
        <v>0</v>
      </c>
      <c r="I30" s="5"/>
      <c r="J30" s="5"/>
      <c r="K30" s="5">
        <f t="shared" si="20"/>
        <v>0</v>
      </c>
      <c r="L30" s="5"/>
      <c r="M30" s="5"/>
      <c r="N30" s="5">
        <f t="shared" si="21"/>
        <v>0</v>
      </c>
      <c r="O30" s="5"/>
      <c r="P30" s="5"/>
      <c r="Q30" s="5">
        <f t="shared" si="22"/>
        <v>0</v>
      </c>
      <c r="R30" s="5"/>
      <c r="S30" s="5"/>
      <c r="T30" s="5">
        <f t="shared" si="23"/>
        <v>0</v>
      </c>
      <c r="U30" s="5"/>
      <c r="V30" s="5"/>
      <c r="W30" s="5">
        <f t="shared" si="24"/>
        <v>0</v>
      </c>
      <c r="X30" s="5"/>
      <c r="Y30" s="5"/>
      <c r="Z30" s="5">
        <f t="shared" si="25"/>
        <v>0</v>
      </c>
      <c r="AA30" s="5"/>
      <c r="AB30" s="5"/>
      <c r="AC30" s="5">
        <f t="shared" si="26"/>
        <v>0</v>
      </c>
      <c r="AD30" s="5"/>
      <c r="AE30" s="5"/>
      <c r="AF30" s="5">
        <f t="shared" si="27"/>
        <v>0</v>
      </c>
      <c r="AG30" s="5"/>
      <c r="AH30" s="5"/>
      <c r="AI30" s="5">
        <f t="shared" si="28"/>
        <v>0</v>
      </c>
      <c r="AJ30" s="5"/>
      <c r="AK30" s="5"/>
      <c r="AL30" s="5">
        <f t="shared" si="29"/>
        <v>0</v>
      </c>
      <c r="AM30" s="5"/>
      <c r="AN30" s="5"/>
      <c r="AO30" s="5">
        <f t="shared" si="30"/>
        <v>0</v>
      </c>
      <c r="AP30" s="5">
        <f t="shared" si="3"/>
        <v>0</v>
      </c>
      <c r="AQ30" s="5">
        <f t="shared" si="3"/>
        <v>0</v>
      </c>
      <c r="AR30" s="5">
        <f t="shared" si="3"/>
        <v>0</v>
      </c>
    </row>
    <row r="31" spans="1:44" ht="12.75">
      <c r="A31" s="30"/>
      <c r="B31" s="13"/>
      <c r="C31" s="5">
        <f t="shared" si="0"/>
        <v>0</v>
      </c>
      <c r="D31" s="5">
        <f t="shared" si="0"/>
        <v>0</v>
      </c>
      <c r="E31" s="5">
        <f t="shared" si="1"/>
        <v>0</v>
      </c>
      <c r="F31" s="5"/>
      <c r="G31" s="5"/>
      <c r="H31" s="5">
        <f t="shared" si="4"/>
        <v>0</v>
      </c>
      <c r="I31" s="5"/>
      <c r="J31" s="5"/>
      <c r="K31" s="5">
        <f t="shared" si="20"/>
        <v>0</v>
      </c>
      <c r="L31" s="5"/>
      <c r="M31" s="5"/>
      <c r="N31" s="5">
        <f t="shared" si="21"/>
        <v>0</v>
      </c>
      <c r="O31" s="5"/>
      <c r="P31" s="5"/>
      <c r="Q31" s="5">
        <f t="shared" si="22"/>
        <v>0</v>
      </c>
      <c r="R31" s="5"/>
      <c r="S31" s="5"/>
      <c r="T31" s="5">
        <f t="shared" si="23"/>
        <v>0</v>
      </c>
      <c r="U31" s="5"/>
      <c r="V31" s="5"/>
      <c r="W31" s="5">
        <f t="shared" si="24"/>
        <v>0</v>
      </c>
      <c r="X31" s="5"/>
      <c r="Y31" s="5"/>
      <c r="Z31" s="5">
        <f t="shared" si="25"/>
        <v>0</v>
      </c>
      <c r="AA31" s="5"/>
      <c r="AB31" s="5"/>
      <c r="AC31" s="5">
        <f t="shared" si="26"/>
        <v>0</v>
      </c>
      <c r="AD31" s="5"/>
      <c r="AE31" s="5"/>
      <c r="AF31" s="5">
        <f t="shared" si="27"/>
        <v>0</v>
      </c>
      <c r="AG31" s="5"/>
      <c r="AH31" s="5"/>
      <c r="AI31" s="5">
        <f t="shared" si="28"/>
        <v>0</v>
      </c>
      <c r="AJ31" s="5"/>
      <c r="AK31" s="5"/>
      <c r="AL31" s="5">
        <f t="shared" si="29"/>
        <v>0</v>
      </c>
      <c r="AM31" s="5"/>
      <c r="AN31" s="5"/>
      <c r="AO31" s="5">
        <f t="shared" si="30"/>
        <v>0</v>
      </c>
      <c r="AP31" s="5">
        <f t="shared" si="3"/>
        <v>0</v>
      </c>
      <c r="AQ31" s="5">
        <f t="shared" si="3"/>
        <v>0</v>
      </c>
      <c r="AR31" s="5">
        <f t="shared" si="3"/>
        <v>0</v>
      </c>
    </row>
    <row r="32" spans="1:44" ht="12.75">
      <c r="A32" s="30"/>
      <c r="B32" s="13"/>
      <c r="C32" s="5">
        <f t="shared" si="0"/>
        <v>0</v>
      </c>
      <c r="D32" s="5">
        <f t="shared" si="0"/>
        <v>0</v>
      </c>
      <c r="E32" s="5">
        <f t="shared" si="1"/>
        <v>0</v>
      </c>
      <c r="F32" s="5"/>
      <c r="G32" s="5"/>
      <c r="H32" s="5">
        <f>F32-G32</f>
        <v>0</v>
      </c>
      <c r="I32" s="5"/>
      <c r="J32" s="5"/>
      <c r="K32" s="5">
        <f t="shared" si="20"/>
        <v>0</v>
      </c>
      <c r="L32" s="5"/>
      <c r="M32" s="5"/>
      <c r="N32" s="5">
        <f t="shared" si="21"/>
        <v>0</v>
      </c>
      <c r="O32" s="5"/>
      <c r="P32" s="5"/>
      <c r="Q32" s="5">
        <f t="shared" si="22"/>
        <v>0</v>
      </c>
      <c r="R32" s="5"/>
      <c r="S32" s="5"/>
      <c r="T32" s="5">
        <f t="shared" si="23"/>
        <v>0</v>
      </c>
      <c r="U32" s="5"/>
      <c r="V32" s="5"/>
      <c r="W32" s="5">
        <f t="shared" si="24"/>
        <v>0</v>
      </c>
      <c r="X32" s="5"/>
      <c r="Y32" s="5"/>
      <c r="Z32" s="5">
        <f t="shared" si="25"/>
        <v>0</v>
      </c>
      <c r="AA32" s="5"/>
      <c r="AB32" s="5"/>
      <c r="AC32" s="5">
        <f t="shared" si="26"/>
        <v>0</v>
      </c>
      <c r="AD32" s="5"/>
      <c r="AE32" s="5"/>
      <c r="AF32" s="5">
        <f t="shared" si="27"/>
        <v>0</v>
      </c>
      <c r="AG32" s="5"/>
      <c r="AH32" s="5"/>
      <c r="AI32" s="5">
        <f t="shared" si="28"/>
        <v>0</v>
      </c>
      <c r="AJ32" s="5"/>
      <c r="AK32" s="5"/>
      <c r="AL32" s="5">
        <f t="shared" si="29"/>
        <v>0</v>
      </c>
      <c r="AM32" s="5"/>
      <c r="AN32" s="5"/>
      <c r="AO32" s="5">
        <f t="shared" si="30"/>
        <v>0</v>
      </c>
      <c r="AP32" s="5">
        <f>C32-F32</f>
        <v>0</v>
      </c>
      <c r="AQ32" s="5">
        <f>D32-G32</f>
        <v>0</v>
      </c>
      <c r="AR32" s="5">
        <f>E32-H32</f>
        <v>0</v>
      </c>
    </row>
    <row r="33" spans="1:44" ht="12.75">
      <c r="A33" s="30"/>
      <c r="B33" s="13"/>
      <c r="C33" s="5">
        <f t="shared" si="0"/>
        <v>0</v>
      </c>
      <c r="D33" s="5">
        <f t="shared" si="0"/>
        <v>0</v>
      </c>
      <c r="E33" s="5">
        <f t="shared" si="1"/>
        <v>0</v>
      </c>
      <c r="F33" s="5"/>
      <c r="G33" s="5"/>
      <c r="H33" s="5">
        <f t="shared" si="4"/>
        <v>0</v>
      </c>
      <c r="I33" s="5"/>
      <c r="J33" s="5"/>
      <c r="K33" s="5">
        <f t="shared" si="20"/>
        <v>0</v>
      </c>
      <c r="L33" s="5"/>
      <c r="M33" s="5"/>
      <c r="N33" s="5">
        <f t="shared" si="21"/>
        <v>0</v>
      </c>
      <c r="O33" s="5"/>
      <c r="P33" s="5"/>
      <c r="Q33" s="5">
        <f t="shared" si="22"/>
        <v>0</v>
      </c>
      <c r="R33" s="5"/>
      <c r="S33" s="5"/>
      <c r="T33" s="5">
        <f t="shared" si="23"/>
        <v>0</v>
      </c>
      <c r="U33" s="5"/>
      <c r="V33" s="5"/>
      <c r="W33" s="5">
        <f t="shared" si="24"/>
        <v>0</v>
      </c>
      <c r="X33" s="5"/>
      <c r="Y33" s="5"/>
      <c r="Z33" s="5">
        <f t="shared" si="25"/>
        <v>0</v>
      </c>
      <c r="AA33" s="5"/>
      <c r="AB33" s="5"/>
      <c r="AC33" s="5">
        <f t="shared" si="26"/>
        <v>0</v>
      </c>
      <c r="AD33" s="5"/>
      <c r="AE33" s="5"/>
      <c r="AF33" s="5">
        <f t="shared" si="27"/>
        <v>0</v>
      </c>
      <c r="AG33" s="5"/>
      <c r="AH33" s="5"/>
      <c r="AI33" s="5">
        <f t="shared" si="28"/>
        <v>0</v>
      </c>
      <c r="AJ33" s="5"/>
      <c r="AK33" s="5"/>
      <c r="AL33" s="5">
        <f t="shared" si="29"/>
        <v>0</v>
      </c>
      <c r="AM33" s="5"/>
      <c r="AN33" s="5"/>
      <c r="AO33" s="5">
        <f t="shared" si="30"/>
        <v>0</v>
      </c>
      <c r="AP33" s="5">
        <f t="shared" si="3"/>
        <v>0</v>
      </c>
      <c r="AQ33" s="5">
        <f t="shared" si="3"/>
        <v>0</v>
      </c>
      <c r="AR33" s="5">
        <f t="shared" si="3"/>
        <v>0</v>
      </c>
    </row>
    <row r="34" spans="1:44" ht="12.75">
      <c r="A34" s="30" t="s">
        <v>13</v>
      </c>
      <c r="B34" s="13" t="s">
        <v>17</v>
      </c>
      <c r="C34" s="5">
        <f t="shared" si="0"/>
        <v>345448769.43</v>
      </c>
      <c r="D34" s="5">
        <f t="shared" si="0"/>
        <v>41865268.29</v>
      </c>
      <c r="E34" s="5">
        <f t="shared" si="1"/>
        <v>303583501.14</v>
      </c>
      <c r="F34" s="5">
        <v>231130662</v>
      </c>
      <c r="G34" s="6">
        <f>G5-G42</f>
        <v>29265259.8</v>
      </c>
      <c r="H34" s="5">
        <f t="shared" si="4"/>
        <v>201865402.2</v>
      </c>
      <c r="I34" s="5">
        <v>12826408</v>
      </c>
      <c r="J34" s="6">
        <f>J5-J42</f>
        <v>1550491.4299999997</v>
      </c>
      <c r="K34" s="5">
        <f t="shared" si="20"/>
        <v>11275916.57</v>
      </c>
      <c r="L34" s="5">
        <v>7851089.43</v>
      </c>
      <c r="M34" s="6">
        <f>M5-M42</f>
        <v>684228.3200000001</v>
      </c>
      <c r="N34" s="5">
        <f t="shared" si="21"/>
        <v>7166861.109999999</v>
      </c>
      <c r="O34" s="5">
        <v>9948260</v>
      </c>
      <c r="P34" s="6">
        <f>P5-P42</f>
        <v>926548.7199999997</v>
      </c>
      <c r="Q34" s="5">
        <f t="shared" si="22"/>
        <v>9021711.280000001</v>
      </c>
      <c r="R34" s="5">
        <v>15485400</v>
      </c>
      <c r="S34" s="6">
        <f>S5-S42</f>
        <v>2040585.9600000002</v>
      </c>
      <c r="T34" s="5">
        <f t="shared" si="23"/>
        <v>13444814.04</v>
      </c>
      <c r="U34" s="5">
        <v>7455250</v>
      </c>
      <c r="V34" s="6">
        <f>V5-V42</f>
        <v>739375.76</v>
      </c>
      <c r="W34" s="5">
        <f t="shared" si="24"/>
        <v>6715874.24</v>
      </c>
      <c r="X34" s="5">
        <v>7356700</v>
      </c>
      <c r="Y34" s="6">
        <f>Y5-Y42</f>
        <v>841170.4</v>
      </c>
      <c r="Z34" s="5">
        <f t="shared" si="25"/>
        <v>6515529.6</v>
      </c>
      <c r="AA34" s="5">
        <v>10682700</v>
      </c>
      <c r="AB34" s="6">
        <f>AB5-AB42</f>
        <v>992324.5</v>
      </c>
      <c r="AC34" s="5">
        <f t="shared" si="26"/>
        <v>9690375.5</v>
      </c>
      <c r="AD34" s="5">
        <v>9206500</v>
      </c>
      <c r="AE34" s="6">
        <f>AE5-AE42</f>
        <v>899311.9500000002</v>
      </c>
      <c r="AF34" s="5">
        <f t="shared" si="27"/>
        <v>8307188.05</v>
      </c>
      <c r="AG34" s="5">
        <v>6707400</v>
      </c>
      <c r="AH34" s="6">
        <f>AH5-AH42</f>
        <v>722021.89</v>
      </c>
      <c r="AI34" s="5">
        <f t="shared" si="28"/>
        <v>5985378.11</v>
      </c>
      <c r="AJ34" s="5">
        <v>18882000</v>
      </c>
      <c r="AK34" s="6">
        <f>AK5-AK42</f>
        <v>1822203.4700000002</v>
      </c>
      <c r="AL34" s="5">
        <f t="shared" si="29"/>
        <v>17059796.53</v>
      </c>
      <c r="AM34" s="5">
        <v>7916400</v>
      </c>
      <c r="AN34" s="6">
        <f>AN5-AN42</f>
        <v>1381746.09</v>
      </c>
      <c r="AO34" s="5">
        <f t="shared" si="30"/>
        <v>6534653.91</v>
      </c>
      <c r="AP34" s="5">
        <f t="shared" si="3"/>
        <v>114318107.43</v>
      </c>
      <c r="AQ34" s="5">
        <f t="shared" si="3"/>
        <v>12600008.489999998</v>
      </c>
      <c r="AR34" s="5">
        <f t="shared" si="3"/>
        <v>101718098.94</v>
      </c>
    </row>
    <row r="35" spans="1:44" ht="12.75">
      <c r="A35" s="30" t="s">
        <v>27</v>
      </c>
      <c r="B35" s="13" t="s">
        <v>50</v>
      </c>
      <c r="C35" s="5">
        <f t="shared" si="0"/>
        <v>297900</v>
      </c>
      <c r="D35" s="5">
        <f t="shared" si="0"/>
        <v>0</v>
      </c>
      <c r="E35" s="5">
        <f t="shared" si="1"/>
        <v>297900</v>
      </c>
      <c r="F35" s="5">
        <v>276900</v>
      </c>
      <c r="G35" s="5"/>
      <c r="H35" s="5">
        <f t="shared" si="4"/>
        <v>276900</v>
      </c>
      <c r="I35" s="5"/>
      <c r="J35" s="5"/>
      <c r="K35" s="5">
        <f t="shared" si="20"/>
        <v>0</v>
      </c>
      <c r="L35" s="5"/>
      <c r="M35" s="5"/>
      <c r="N35" s="5">
        <f t="shared" si="21"/>
        <v>0</v>
      </c>
      <c r="O35" s="5"/>
      <c r="P35" s="5"/>
      <c r="Q35" s="5">
        <f t="shared" si="22"/>
        <v>0</v>
      </c>
      <c r="R35" s="5"/>
      <c r="S35" s="5"/>
      <c r="T35" s="5">
        <f t="shared" si="23"/>
        <v>0</v>
      </c>
      <c r="U35" s="5"/>
      <c r="V35" s="5"/>
      <c r="W35" s="5">
        <f t="shared" si="24"/>
        <v>0</v>
      </c>
      <c r="X35" s="5"/>
      <c r="Y35" s="5"/>
      <c r="Z35" s="5">
        <f t="shared" si="25"/>
        <v>0</v>
      </c>
      <c r="AA35" s="5"/>
      <c r="AB35" s="5"/>
      <c r="AC35" s="5">
        <f t="shared" si="26"/>
        <v>0</v>
      </c>
      <c r="AD35" s="5">
        <v>11000</v>
      </c>
      <c r="AE35" s="5"/>
      <c r="AF35" s="5">
        <f t="shared" si="27"/>
        <v>11000</v>
      </c>
      <c r="AG35" s="5">
        <v>10000</v>
      </c>
      <c r="AH35" s="5"/>
      <c r="AI35" s="5">
        <f t="shared" si="28"/>
        <v>10000</v>
      </c>
      <c r="AJ35" s="5"/>
      <c r="AK35" s="5"/>
      <c r="AL35" s="5">
        <f t="shared" si="29"/>
        <v>0</v>
      </c>
      <c r="AM35" s="5"/>
      <c r="AN35" s="5"/>
      <c r="AO35" s="5">
        <f t="shared" si="30"/>
        <v>0</v>
      </c>
      <c r="AP35" s="5">
        <f t="shared" si="3"/>
        <v>21000</v>
      </c>
      <c r="AQ35" s="5">
        <f t="shared" si="3"/>
        <v>0</v>
      </c>
      <c r="AR35" s="5">
        <f t="shared" si="3"/>
        <v>21000</v>
      </c>
    </row>
    <row r="36" spans="1:44" ht="12.75">
      <c r="A36" s="12" t="s">
        <v>67</v>
      </c>
      <c r="B36" s="13" t="s">
        <v>51</v>
      </c>
      <c r="C36" s="5">
        <f t="shared" si="0"/>
        <v>750000</v>
      </c>
      <c r="D36" s="5">
        <f t="shared" si="0"/>
        <v>0</v>
      </c>
      <c r="E36" s="5">
        <f t="shared" si="1"/>
        <v>750000</v>
      </c>
      <c r="F36" s="5"/>
      <c r="G36" s="5"/>
      <c r="H36" s="5">
        <f t="shared" si="4"/>
        <v>0</v>
      </c>
      <c r="I36" s="5"/>
      <c r="J36" s="5"/>
      <c r="K36" s="5">
        <f t="shared" si="20"/>
        <v>0</v>
      </c>
      <c r="L36" s="5"/>
      <c r="M36" s="5"/>
      <c r="N36" s="5">
        <f t="shared" si="21"/>
        <v>0</v>
      </c>
      <c r="O36" s="5"/>
      <c r="P36" s="5"/>
      <c r="Q36" s="5">
        <f t="shared" si="22"/>
        <v>0</v>
      </c>
      <c r="R36" s="5"/>
      <c r="S36" s="5"/>
      <c r="T36" s="5">
        <f t="shared" si="23"/>
        <v>0</v>
      </c>
      <c r="U36" s="5"/>
      <c r="V36" s="5"/>
      <c r="W36" s="5">
        <f t="shared" si="24"/>
        <v>0</v>
      </c>
      <c r="X36" s="5"/>
      <c r="Y36" s="5"/>
      <c r="Z36" s="5">
        <f t="shared" si="25"/>
        <v>0</v>
      </c>
      <c r="AA36" s="5"/>
      <c r="AB36" s="5"/>
      <c r="AC36" s="5">
        <f t="shared" si="26"/>
        <v>0</v>
      </c>
      <c r="AD36" s="5">
        <v>370000</v>
      </c>
      <c r="AE36" s="5"/>
      <c r="AF36" s="5">
        <f t="shared" si="27"/>
        <v>370000</v>
      </c>
      <c r="AG36" s="5">
        <v>380000</v>
      </c>
      <c r="AH36" s="5"/>
      <c r="AI36" s="5">
        <f t="shared" si="28"/>
        <v>380000</v>
      </c>
      <c r="AJ36" s="5"/>
      <c r="AK36" s="5"/>
      <c r="AL36" s="5">
        <f t="shared" si="29"/>
        <v>0</v>
      </c>
      <c r="AM36" s="5"/>
      <c r="AN36" s="5"/>
      <c r="AO36" s="5">
        <f t="shared" si="30"/>
        <v>0</v>
      </c>
      <c r="AP36" s="5">
        <f t="shared" si="3"/>
        <v>750000</v>
      </c>
      <c r="AQ36" s="5">
        <f t="shared" si="3"/>
        <v>0</v>
      </c>
      <c r="AR36" s="5">
        <f t="shared" si="3"/>
        <v>750000</v>
      </c>
    </row>
    <row r="37" spans="1:44" ht="12.75">
      <c r="A37" s="12" t="s">
        <v>68</v>
      </c>
      <c r="B37" s="13" t="s">
        <v>69</v>
      </c>
      <c r="C37" s="5">
        <f>F37+I37+L37+O37+R37+U37+X37+AA37+AD37+AG37+AJ37+AM37</f>
        <v>0</v>
      </c>
      <c r="D37" s="5">
        <f>G37+J37+M37+P37+S37+V37+Y37+AB37+AE37+AH37+AK37+AN37</f>
        <v>0</v>
      </c>
      <c r="E37" s="5">
        <v>0</v>
      </c>
      <c r="F37" s="5"/>
      <c r="G37" s="5"/>
      <c r="H37" s="5">
        <f>F37-G37</f>
        <v>0</v>
      </c>
      <c r="I37" s="5"/>
      <c r="J37" s="5"/>
      <c r="K37" s="5">
        <f>I37-J37</f>
        <v>0</v>
      </c>
      <c r="L37" s="5"/>
      <c r="M37" s="5"/>
      <c r="N37" s="5">
        <f>L37-M37</f>
        <v>0</v>
      </c>
      <c r="O37" s="5"/>
      <c r="P37" s="5"/>
      <c r="Q37" s="5">
        <f>O37-P37</f>
        <v>0</v>
      </c>
      <c r="R37" s="5"/>
      <c r="S37" s="5"/>
      <c r="T37" s="5">
        <f>R37-S37</f>
        <v>0</v>
      </c>
      <c r="U37" s="5"/>
      <c r="V37" s="5"/>
      <c r="W37" s="5">
        <f>U37-V37</f>
        <v>0</v>
      </c>
      <c r="X37" s="5"/>
      <c r="Y37" s="5"/>
      <c r="Z37" s="5">
        <f>X37-Y37</f>
        <v>0</v>
      </c>
      <c r="AA37" s="5"/>
      <c r="AB37" s="5"/>
      <c r="AC37" s="5">
        <f>AA37-AB37</f>
        <v>0</v>
      </c>
      <c r="AD37" s="5"/>
      <c r="AE37" s="5"/>
      <c r="AF37" s="5">
        <f>AD37-AE37</f>
        <v>0</v>
      </c>
      <c r="AG37" s="5"/>
      <c r="AH37" s="5"/>
      <c r="AI37" s="5">
        <f>AG37-AH37</f>
        <v>0</v>
      </c>
      <c r="AJ37" s="5"/>
      <c r="AK37" s="5"/>
      <c r="AL37" s="5">
        <f>AJ37-AK37</f>
        <v>0</v>
      </c>
      <c r="AM37" s="5"/>
      <c r="AN37" s="5"/>
      <c r="AO37" s="5">
        <f>AM37-AN37</f>
        <v>0</v>
      </c>
      <c r="AP37" s="5">
        <f>C37-F37</f>
        <v>0</v>
      </c>
      <c r="AQ37" s="5">
        <f>D37-G37</f>
        <v>0</v>
      </c>
      <c r="AR37" s="5">
        <f>E37-H37</f>
        <v>0</v>
      </c>
    </row>
    <row r="38" spans="1:44" ht="12.75">
      <c r="A38" s="12" t="s">
        <v>28</v>
      </c>
      <c r="B38" s="13"/>
      <c r="C38" s="5">
        <f t="shared" si="0"/>
        <v>5000000</v>
      </c>
      <c r="D38" s="5">
        <f t="shared" si="0"/>
        <v>0</v>
      </c>
      <c r="E38" s="5">
        <f>C38-D38</f>
        <v>5000000</v>
      </c>
      <c r="F38" s="5">
        <f>F39+F40</f>
        <v>5000000</v>
      </c>
      <c r="G38" s="5">
        <f>G39+G40</f>
        <v>0</v>
      </c>
      <c r="H38" s="5">
        <f t="shared" si="4"/>
        <v>5000000</v>
      </c>
      <c r="I38" s="5">
        <f>I39+I40</f>
        <v>0</v>
      </c>
      <c r="J38" s="5">
        <f>J39+J40</f>
        <v>0</v>
      </c>
      <c r="K38" s="5">
        <f t="shared" si="20"/>
        <v>0</v>
      </c>
      <c r="L38" s="5">
        <f>L39+L40</f>
        <v>0</v>
      </c>
      <c r="M38" s="5">
        <f>M39+M40</f>
        <v>0</v>
      </c>
      <c r="N38" s="5">
        <f t="shared" si="21"/>
        <v>0</v>
      </c>
      <c r="O38" s="5">
        <f>O39+O40</f>
        <v>0</v>
      </c>
      <c r="P38" s="5">
        <f>P39+P40</f>
        <v>0</v>
      </c>
      <c r="Q38" s="5">
        <f t="shared" si="22"/>
        <v>0</v>
      </c>
      <c r="R38" s="5">
        <f>R39+R40</f>
        <v>0</v>
      </c>
      <c r="S38" s="5">
        <f>S39+S40</f>
        <v>0</v>
      </c>
      <c r="T38" s="5">
        <f t="shared" si="23"/>
        <v>0</v>
      </c>
      <c r="U38" s="5">
        <f>U39+U40</f>
        <v>0</v>
      </c>
      <c r="V38" s="5">
        <f>V39+V40</f>
        <v>0</v>
      </c>
      <c r="W38" s="5">
        <f t="shared" si="24"/>
        <v>0</v>
      </c>
      <c r="X38" s="5">
        <f>X39+X40</f>
        <v>0</v>
      </c>
      <c r="Y38" s="5">
        <f>Y39+Y40</f>
        <v>0</v>
      </c>
      <c r="Z38" s="5">
        <f t="shared" si="25"/>
        <v>0</v>
      </c>
      <c r="AA38" s="5">
        <f>AA39+AA40</f>
        <v>0</v>
      </c>
      <c r="AB38" s="5">
        <f>AB39+AB40</f>
        <v>0</v>
      </c>
      <c r="AC38" s="5">
        <f t="shared" si="26"/>
        <v>0</v>
      </c>
      <c r="AD38" s="5">
        <f>AD39+AD40</f>
        <v>0</v>
      </c>
      <c r="AE38" s="5">
        <f>AE39+AE40</f>
        <v>0</v>
      </c>
      <c r="AF38" s="5">
        <f t="shared" si="27"/>
        <v>0</v>
      </c>
      <c r="AG38" s="5">
        <f>AG39+AG40</f>
        <v>0</v>
      </c>
      <c r="AH38" s="5">
        <f>AH39+AH40</f>
        <v>0</v>
      </c>
      <c r="AI38" s="5">
        <f t="shared" si="28"/>
        <v>0</v>
      </c>
      <c r="AJ38" s="5">
        <f>AJ39+AJ40</f>
        <v>0</v>
      </c>
      <c r="AK38" s="5">
        <f>AK39+AK40</f>
        <v>0</v>
      </c>
      <c r="AL38" s="5">
        <f t="shared" si="29"/>
        <v>0</v>
      </c>
      <c r="AM38" s="5">
        <f>AM39+AM40</f>
        <v>0</v>
      </c>
      <c r="AN38" s="5">
        <f>AN39+AN40</f>
        <v>0</v>
      </c>
      <c r="AO38" s="5">
        <f t="shared" si="30"/>
        <v>0</v>
      </c>
      <c r="AP38" s="5">
        <f t="shared" si="3"/>
        <v>0</v>
      </c>
      <c r="AQ38" s="5">
        <f t="shared" si="3"/>
        <v>0</v>
      </c>
      <c r="AR38" s="5">
        <f t="shared" si="3"/>
        <v>0</v>
      </c>
    </row>
    <row r="39" spans="1:44" ht="12.75">
      <c r="A39" s="12" t="s">
        <v>70</v>
      </c>
      <c r="B39" s="13" t="s">
        <v>71</v>
      </c>
      <c r="C39" s="5">
        <f t="shared" si="0"/>
        <v>5000000</v>
      </c>
      <c r="D39" s="5">
        <f t="shared" si="0"/>
        <v>0</v>
      </c>
      <c r="E39" s="5">
        <f>C39-D39</f>
        <v>5000000</v>
      </c>
      <c r="F39" s="5">
        <v>5000000</v>
      </c>
      <c r="G39" s="5"/>
      <c r="H39" s="5">
        <f t="shared" si="4"/>
        <v>5000000</v>
      </c>
      <c r="I39" s="5"/>
      <c r="J39" s="5"/>
      <c r="K39" s="5">
        <f t="shared" si="20"/>
        <v>0</v>
      </c>
      <c r="L39" s="5"/>
      <c r="M39" s="5"/>
      <c r="N39" s="5">
        <f t="shared" si="21"/>
        <v>0</v>
      </c>
      <c r="O39" s="5"/>
      <c r="P39" s="5"/>
      <c r="Q39" s="5">
        <f t="shared" si="22"/>
        <v>0</v>
      </c>
      <c r="R39" s="5"/>
      <c r="S39" s="5"/>
      <c r="T39" s="5">
        <f t="shared" si="23"/>
        <v>0</v>
      </c>
      <c r="U39" s="5"/>
      <c r="V39" s="5"/>
      <c r="W39" s="5">
        <f t="shared" si="24"/>
        <v>0</v>
      </c>
      <c r="X39" s="5"/>
      <c r="Y39" s="5"/>
      <c r="Z39" s="5">
        <f t="shared" si="25"/>
        <v>0</v>
      </c>
      <c r="AA39" s="5"/>
      <c r="AB39" s="5"/>
      <c r="AC39" s="5">
        <f t="shared" si="26"/>
        <v>0</v>
      </c>
      <c r="AD39" s="5"/>
      <c r="AE39" s="5"/>
      <c r="AF39" s="5">
        <f t="shared" si="27"/>
        <v>0</v>
      </c>
      <c r="AG39" s="5"/>
      <c r="AH39" s="5"/>
      <c r="AI39" s="5">
        <f t="shared" si="28"/>
        <v>0</v>
      </c>
      <c r="AJ39" s="5"/>
      <c r="AK39" s="5"/>
      <c r="AL39" s="5">
        <f t="shared" si="29"/>
        <v>0</v>
      </c>
      <c r="AM39" s="5"/>
      <c r="AN39" s="5"/>
      <c r="AO39" s="5">
        <f t="shared" si="30"/>
        <v>0</v>
      </c>
      <c r="AP39" s="5">
        <f t="shared" si="3"/>
        <v>0</v>
      </c>
      <c r="AQ39" s="5">
        <f t="shared" si="3"/>
        <v>0</v>
      </c>
      <c r="AR39" s="5">
        <f t="shared" si="3"/>
        <v>0</v>
      </c>
    </row>
    <row r="40" spans="1:44" ht="12.75">
      <c r="A40" s="12" t="s">
        <v>29</v>
      </c>
      <c r="B40" s="13"/>
      <c r="C40" s="5">
        <f t="shared" si="0"/>
        <v>0</v>
      </c>
      <c r="D40" s="5">
        <f t="shared" si="0"/>
        <v>0</v>
      </c>
      <c r="E40" s="5">
        <f>C40-D40</f>
        <v>0</v>
      </c>
      <c r="F40" s="5"/>
      <c r="G40" s="5"/>
      <c r="H40" s="5">
        <f t="shared" si="4"/>
        <v>0</v>
      </c>
      <c r="I40" s="5"/>
      <c r="J40" s="5"/>
      <c r="K40" s="5">
        <f t="shared" si="20"/>
        <v>0</v>
      </c>
      <c r="L40" s="5"/>
      <c r="M40" s="5"/>
      <c r="N40" s="5">
        <f t="shared" si="21"/>
        <v>0</v>
      </c>
      <c r="O40" s="5"/>
      <c r="P40" s="5"/>
      <c r="Q40" s="5">
        <f t="shared" si="22"/>
        <v>0</v>
      </c>
      <c r="R40" s="5"/>
      <c r="S40" s="5"/>
      <c r="T40" s="5">
        <f t="shared" si="23"/>
        <v>0</v>
      </c>
      <c r="U40" s="5"/>
      <c r="V40" s="5"/>
      <c r="W40" s="5">
        <f t="shared" si="24"/>
        <v>0</v>
      </c>
      <c r="X40" s="5"/>
      <c r="Y40" s="5"/>
      <c r="Z40" s="5">
        <f t="shared" si="25"/>
        <v>0</v>
      </c>
      <c r="AA40" s="5"/>
      <c r="AB40" s="5"/>
      <c r="AC40" s="5">
        <f t="shared" si="26"/>
        <v>0</v>
      </c>
      <c r="AD40" s="5"/>
      <c r="AE40" s="5"/>
      <c r="AF40" s="5">
        <f t="shared" si="27"/>
        <v>0</v>
      </c>
      <c r="AG40" s="5"/>
      <c r="AH40" s="5"/>
      <c r="AI40" s="5">
        <f t="shared" si="28"/>
        <v>0</v>
      </c>
      <c r="AJ40" s="5"/>
      <c r="AK40" s="5"/>
      <c r="AL40" s="5">
        <f t="shared" si="29"/>
        <v>0</v>
      </c>
      <c r="AM40" s="5"/>
      <c r="AN40" s="5"/>
      <c r="AO40" s="5">
        <f t="shared" si="30"/>
        <v>0</v>
      </c>
      <c r="AP40" s="5">
        <f t="shared" si="3"/>
        <v>0</v>
      </c>
      <c r="AQ40" s="5">
        <f t="shared" si="3"/>
        <v>0</v>
      </c>
      <c r="AR40" s="5">
        <f t="shared" si="3"/>
        <v>0</v>
      </c>
    </row>
    <row r="41" spans="1:44" ht="14.25" customHeight="1">
      <c r="A41" s="12" t="s">
        <v>72</v>
      </c>
      <c r="B41" s="13" t="s">
        <v>52</v>
      </c>
      <c r="C41" s="5">
        <f t="shared" si="0"/>
        <v>0</v>
      </c>
      <c r="D41" s="5">
        <f t="shared" si="0"/>
        <v>17490119.189999998</v>
      </c>
      <c r="E41" s="5">
        <f>C41-D41</f>
        <v>-17490119.189999998</v>
      </c>
      <c r="F41" s="5">
        <f aca="true" t="shared" si="31" ref="F41:AO41">F5-F34</f>
        <v>0</v>
      </c>
      <c r="G41" s="5">
        <f t="shared" si="31"/>
        <v>9914221.34</v>
      </c>
      <c r="H41" s="5">
        <f t="shared" si="31"/>
        <v>-9914221.339999974</v>
      </c>
      <c r="I41" s="5">
        <f t="shared" si="31"/>
        <v>0</v>
      </c>
      <c r="J41" s="5">
        <f t="shared" si="31"/>
        <v>2172172.41</v>
      </c>
      <c r="K41" s="5">
        <f t="shared" si="31"/>
        <v>-2172172.41</v>
      </c>
      <c r="L41" s="5">
        <f t="shared" si="31"/>
        <v>0</v>
      </c>
      <c r="M41" s="5">
        <f t="shared" si="31"/>
        <v>307781.68999999994</v>
      </c>
      <c r="N41" s="5">
        <f t="shared" si="31"/>
        <v>-307781.6899999995</v>
      </c>
      <c r="O41" s="5">
        <f t="shared" si="31"/>
        <v>0</v>
      </c>
      <c r="P41" s="5">
        <f t="shared" si="31"/>
        <v>1573140.85</v>
      </c>
      <c r="Q41" s="5">
        <f t="shared" si="31"/>
        <v>-1573140.8500000015</v>
      </c>
      <c r="R41" s="5">
        <f t="shared" si="31"/>
        <v>0</v>
      </c>
      <c r="S41" s="5">
        <f t="shared" si="31"/>
        <v>1016290.97</v>
      </c>
      <c r="T41" s="5">
        <f t="shared" si="31"/>
        <v>-1016290.9700000007</v>
      </c>
      <c r="U41" s="5">
        <f t="shared" si="31"/>
        <v>0</v>
      </c>
      <c r="V41" s="5">
        <f t="shared" si="31"/>
        <v>351912.23</v>
      </c>
      <c r="W41" s="5">
        <f t="shared" si="31"/>
        <v>-351912.23000000045</v>
      </c>
      <c r="X41" s="5">
        <f t="shared" si="31"/>
        <v>0</v>
      </c>
      <c r="Y41" s="5">
        <f t="shared" si="31"/>
        <v>489336.6</v>
      </c>
      <c r="Z41" s="5">
        <f t="shared" si="31"/>
        <v>-489336.5999999996</v>
      </c>
      <c r="AA41" s="5">
        <f t="shared" si="31"/>
        <v>0</v>
      </c>
      <c r="AB41" s="5">
        <f t="shared" si="31"/>
        <v>198027.21999999997</v>
      </c>
      <c r="AC41" s="5">
        <f t="shared" si="31"/>
        <v>-198027.22000000067</v>
      </c>
      <c r="AD41" s="5">
        <f t="shared" si="31"/>
        <v>0</v>
      </c>
      <c r="AE41" s="5">
        <f t="shared" si="31"/>
        <v>381572.1699999999</v>
      </c>
      <c r="AF41" s="5">
        <f t="shared" si="31"/>
        <v>-381572.1699999999</v>
      </c>
      <c r="AG41" s="5">
        <f t="shared" si="31"/>
        <v>0</v>
      </c>
      <c r="AH41" s="5">
        <f t="shared" si="31"/>
        <v>430303.65</v>
      </c>
      <c r="AI41" s="5">
        <f t="shared" si="31"/>
        <v>-430303.6500000004</v>
      </c>
      <c r="AJ41" s="5">
        <f t="shared" si="31"/>
        <v>0</v>
      </c>
      <c r="AK41" s="5">
        <f t="shared" si="31"/>
        <v>438436.64000000013</v>
      </c>
      <c r="AL41" s="5">
        <f t="shared" si="31"/>
        <v>-438436.6400000006</v>
      </c>
      <c r="AM41" s="5">
        <f t="shared" si="31"/>
        <v>0</v>
      </c>
      <c r="AN41" s="5">
        <f t="shared" si="31"/>
        <v>216923.41999999993</v>
      </c>
      <c r="AO41" s="5">
        <f t="shared" si="31"/>
        <v>-216923.41999999993</v>
      </c>
      <c r="AP41" s="5">
        <f t="shared" si="3"/>
        <v>0</v>
      </c>
      <c r="AQ41" s="5">
        <f t="shared" si="3"/>
        <v>7575897.849999998</v>
      </c>
      <c r="AR41" s="5">
        <f t="shared" si="3"/>
        <v>-7575897.850000024</v>
      </c>
    </row>
    <row r="42" spans="1:92" s="22" customFormat="1" ht="12.75">
      <c r="A42" s="12" t="s">
        <v>75</v>
      </c>
      <c r="B42" s="19"/>
      <c r="C42" s="20"/>
      <c r="D42" s="5">
        <f>G42+J42+M42+P42+S42+V42+Y42+AB42+AE42+AH42+AK42+AN42</f>
        <v>17490119.19</v>
      </c>
      <c r="E42" s="20"/>
      <c r="F42" s="20"/>
      <c r="G42" s="20">
        <v>9914221.34</v>
      </c>
      <c r="H42" s="20"/>
      <c r="I42" s="20"/>
      <c r="J42" s="20">
        <v>2172172.41</v>
      </c>
      <c r="K42" s="20"/>
      <c r="L42" s="20"/>
      <c r="M42" s="20">
        <v>307781.69</v>
      </c>
      <c r="N42" s="20"/>
      <c r="O42" s="20"/>
      <c r="P42" s="20">
        <v>1573140.85</v>
      </c>
      <c r="Q42" s="20"/>
      <c r="R42" s="20"/>
      <c r="S42" s="20">
        <v>1016290.97</v>
      </c>
      <c r="T42" s="20"/>
      <c r="U42" s="20"/>
      <c r="V42" s="20">
        <v>351912.23</v>
      </c>
      <c r="W42" s="20"/>
      <c r="X42" s="20"/>
      <c r="Y42" s="20">
        <v>489336.6</v>
      </c>
      <c r="Z42" s="20"/>
      <c r="AA42" s="20"/>
      <c r="AB42" s="20">
        <v>198027.22</v>
      </c>
      <c r="AC42" s="20"/>
      <c r="AD42" s="20"/>
      <c r="AE42" s="20">
        <v>381572.17</v>
      </c>
      <c r="AF42" s="20"/>
      <c r="AG42" s="20"/>
      <c r="AH42" s="20">
        <v>430303.65</v>
      </c>
      <c r="AI42" s="20"/>
      <c r="AJ42" s="20"/>
      <c r="AK42" s="20">
        <v>438436.64</v>
      </c>
      <c r="AL42" s="20"/>
      <c r="AM42" s="20"/>
      <c r="AN42" s="20">
        <v>216923.42</v>
      </c>
      <c r="AO42" s="20"/>
      <c r="AP42" s="5">
        <f>C42-F42</f>
        <v>0</v>
      </c>
      <c r="AQ42" s="5">
        <f>D42-G42</f>
        <v>7575897.8500000015</v>
      </c>
      <c r="AR42" s="5">
        <f>E42-H42</f>
        <v>0</v>
      </c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s="22" customFormat="1" ht="12.75">
      <c r="A43" s="12" t="s">
        <v>36</v>
      </c>
      <c r="B43" s="19"/>
      <c r="C43" s="5">
        <f>F43+I43+L43+O43+R43+U43+X43+AA43+AD43+AG43+AJ43+AM43</f>
        <v>1750000</v>
      </c>
      <c r="D43" s="5">
        <f>G43+J43+M43+P43+S43+V43+Y43+AB43+AE43+AH43+AK43+AN43</f>
        <v>2500000</v>
      </c>
      <c r="E43" s="5">
        <f>C43-D43</f>
        <v>-750000</v>
      </c>
      <c r="F43" s="5">
        <v>1750000</v>
      </c>
      <c r="G43" s="5">
        <v>1750000</v>
      </c>
      <c r="H43" s="5">
        <f>F43-G43</f>
        <v>0</v>
      </c>
      <c r="I43" s="5"/>
      <c r="J43" s="5"/>
      <c r="K43" s="5">
        <f>I43-J43</f>
        <v>0</v>
      </c>
      <c r="L43" s="5"/>
      <c r="M43" s="5"/>
      <c r="N43" s="5">
        <f>L43-M43</f>
        <v>0</v>
      </c>
      <c r="O43" s="5"/>
      <c r="P43" s="5"/>
      <c r="Q43" s="5">
        <f>O43-P43</f>
        <v>0</v>
      </c>
      <c r="R43" s="5"/>
      <c r="S43" s="5"/>
      <c r="T43" s="5">
        <f>R43-S43</f>
        <v>0</v>
      </c>
      <c r="U43" s="5"/>
      <c r="V43" s="5"/>
      <c r="W43" s="5">
        <f>U43-V43</f>
        <v>0</v>
      </c>
      <c r="X43" s="5"/>
      <c r="Y43" s="5"/>
      <c r="Z43" s="5">
        <f>X43-Y43</f>
        <v>0</v>
      </c>
      <c r="AA43" s="5"/>
      <c r="AB43" s="5"/>
      <c r="AC43" s="5">
        <f>AA43-AB43</f>
        <v>0</v>
      </c>
      <c r="AD43" s="5"/>
      <c r="AE43" s="5">
        <v>370000</v>
      </c>
      <c r="AF43" s="5">
        <f>AD43-AE43</f>
        <v>-370000</v>
      </c>
      <c r="AG43" s="5"/>
      <c r="AH43" s="5">
        <v>380000</v>
      </c>
      <c r="AI43" s="5">
        <f>AG43-AH43</f>
        <v>-380000</v>
      </c>
      <c r="AJ43" s="5"/>
      <c r="AK43" s="5"/>
      <c r="AL43" s="5">
        <f>AJ43-AK43</f>
        <v>0</v>
      </c>
      <c r="AM43" s="5"/>
      <c r="AN43" s="5"/>
      <c r="AO43" s="5">
        <f>AM43-AN43</f>
        <v>0</v>
      </c>
      <c r="AP43" s="5">
        <f>C43-F43</f>
        <v>0</v>
      </c>
      <c r="AQ43" s="5">
        <f>D43-G43</f>
        <v>750000</v>
      </c>
      <c r="AR43" s="5">
        <f>E43-H43</f>
        <v>-750000</v>
      </c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</row>
    <row r="44" spans="1:92" s="27" customFormat="1" ht="25.5">
      <c r="A44" s="23" t="s">
        <v>31</v>
      </c>
      <c r="B44" s="24"/>
      <c r="C44" s="25"/>
      <c r="D44" s="6"/>
      <c r="E44" s="25"/>
      <c r="F44" s="25" t="s">
        <v>33</v>
      </c>
      <c r="G44" s="25" t="s">
        <v>33</v>
      </c>
      <c r="H44" s="25"/>
      <c r="I44" s="25" t="s">
        <v>33</v>
      </c>
      <c r="J44" s="25" t="s">
        <v>33</v>
      </c>
      <c r="K44" s="25"/>
      <c r="L44" s="25" t="s">
        <v>33</v>
      </c>
      <c r="M44" s="25" t="s">
        <v>33</v>
      </c>
      <c r="N44" s="25"/>
      <c r="O44" s="25" t="s">
        <v>33</v>
      </c>
      <c r="P44" s="25" t="s">
        <v>33</v>
      </c>
      <c r="Q44" s="25"/>
      <c r="R44" s="25" t="s">
        <v>33</v>
      </c>
      <c r="S44" s="25" t="s">
        <v>33</v>
      </c>
      <c r="T44" s="25"/>
      <c r="U44" s="25" t="s">
        <v>33</v>
      </c>
      <c r="V44" s="25" t="s">
        <v>33</v>
      </c>
      <c r="W44" s="25"/>
      <c r="X44" s="25" t="s">
        <v>33</v>
      </c>
      <c r="Y44" s="25" t="s">
        <v>33</v>
      </c>
      <c r="Z44" s="25"/>
      <c r="AA44" s="25" t="s">
        <v>33</v>
      </c>
      <c r="AB44" s="25" t="s">
        <v>33</v>
      </c>
      <c r="AC44" s="25"/>
      <c r="AD44" s="25" t="s">
        <v>33</v>
      </c>
      <c r="AE44" s="25" t="s">
        <v>33</v>
      </c>
      <c r="AF44" s="25"/>
      <c r="AG44" s="25" t="s">
        <v>33</v>
      </c>
      <c r="AH44" s="25" t="s">
        <v>33</v>
      </c>
      <c r="AI44" s="25"/>
      <c r="AJ44" s="25" t="s">
        <v>33</v>
      </c>
      <c r="AK44" s="25" t="s">
        <v>33</v>
      </c>
      <c r="AL44" s="25"/>
      <c r="AM44" s="25" t="s">
        <v>33</v>
      </c>
      <c r="AN44" s="25" t="s">
        <v>33</v>
      </c>
      <c r="AO44" s="25"/>
      <c r="AP44" s="6"/>
      <c r="AQ44" s="6"/>
      <c r="AR44" s="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</row>
    <row r="45" spans="1:92" s="27" customFormat="1" ht="12.75">
      <c r="A45" s="23" t="s">
        <v>32</v>
      </c>
      <c r="B45" s="24"/>
      <c r="C45" s="25"/>
      <c r="D45" s="6"/>
      <c r="E45" s="25"/>
      <c r="F45" s="25" t="s">
        <v>33</v>
      </c>
      <c r="G45" s="25" t="s">
        <v>33</v>
      </c>
      <c r="H45" s="25"/>
      <c r="I45" s="25" t="s">
        <v>33</v>
      </c>
      <c r="J45" s="25" t="s">
        <v>33</v>
      </c>
      <c r="K45" s="25"/>
      <c r="L45" s="25" t="s">
        <v>33</v>
      </c>
      <c r="M45" s="25" t="s">
        <v>33</v>
      </c>
      <c r="N45" s="25"/>
      <c r="O45" s="25" t="s">
        <v>33</v>
      </c>
      <c r="P45" s="25" t="s">
        <v>33</v>
      </c>
      <c r="Q45" s="25"/>
      <c r="R45" s="25" t="s">
        <v>33</v>
      </c>
      <c r="S45" s="25" t="s">
        <v>33</v>
      </c>
      <c r="T45" s="25"/>
      <c r="U45" s="25" t="s">
        <v>33</v>
      </c>
      <c r="V45" s="25" t="s">
        <v>33</v>
      </c>
      <c r="W45" s="25"/>
      <c r="X45" s="25" t="s">
        <v>33</v>
      </c>
      <c r="Y45" s="25" t="s">
        <v>33</v>
      </c>
      <c r="Z45" s="25"/>
      <c r="AA45" s="25" t="s">
        <v>33</v>
      </c>
      <c r="AB45" s="25" t="s">
        <v>33</v>
      </c>
      <c r="AC45" s="25"/>
      <c r="AD45" s="25" t="s">
        <v>33</v>
      </c>
      <c r="AE45" s="25" t="s">
        <v>33</v>
      </c>
      <c r="AF45" s="25"/>
      <c r="AG45" s="25" t="s">
        <v>33</v>
      </c>
      <c r="AH45" s="25" t="s">
        <v>33</v>
      </c>
      <c r="AI45" s="25"/>
      <c r="AJ45" s="25" t="s">
        <v>33</v>
      </c>
      <c r="AK45" s="25" t="s">
        <v>33</v>
      </c>
      <c r="AL45" s="25"/>
      <c r="AM45" s="25" t="s">
        <v>33</v>
      </c>
      <c r="AN45" s="25" t="s">
        <v>33</v>
      </c>
      <c r="AO45" s="25"/>
      <c r="AP45" s="6"/>
      <c r="AQ45" s="6"/>
      <c r="AR45" s="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</row>
  </sheetData>
  <sheetProtection/>
  <mergeCells count="17">
    <mergeCell ref="A3:A4"/>
    <mergeCell ref="B3:B4"/>
    <mergeCell ref="AP3:AR3"/>
    <mergeCell ref="F3:H3"/>
    <mergeCell ref="C3:E3"/>
    <mergeCell ref="I3:K3"/>
    <mergeCell ref="L3:N3"/>
    <mergeCell ref="O3:Q3"/>
    <mergeCell ref="R3:T3"/>
    <mergeCell ref="C1:K1"/>
    <mergeCell ref="U3:W3"/>
    <mergeCell ref="X3:Z3"/>
    <mergeCell ref="AM3:AO3"/>
    <mergeCell ref="AA3:AC3"/>
    <mergeCell ref="AD3:AF3"/>
    <mergeCell ref="AG3:AI3"/>
    <mergeCell ref="AJ3:AL3"/>
  </mergeCells>
  <printOptions/>
  <pageMargins left="0.1968503937007874" right="0" top="0.984251968503937" bottom="0.7874015748031497" header="0.5118110236220472" footer="0.5118110236220472"/>
  <pageSetup fitToWidth="0" fitToHeight="1" horizontalDpi="600" verticalDpi="600" orientation="landscape" paperSize="9" scale="72" r:id="rId1"/>
  <colBreaks count="4" manualBreakCount="4">
    <brk id="11" max="65535" man="1"/>
    <brk id="20" max="65535" man="1"/>
    <brk id="29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2015-03-13T14:09:06Z</cp:lastPrinted>
  <dcterms:created xsi:type="dcterms:W3CDTF">2005-12-14T07:04:35Z</dcterms:created>
  <dcterms:modified xsi:type="dcterms:W3CDTF">2015-03-13T14:09:07Z</dcterms:modified>
  <cp:category/>
  <cp:version/>
  <cp:contentType/>
  <cp:contentStatus/>
</cp:coreProperties>
</file>