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'ДР'!$A$1:$AR$35</definedName>
  </definedNames>
  <calcPr fullCalcOnLoad="1"/>
</workbook>
</file>

<file path=xl/sharedStrings.xml><?xml version="1.0" encoding="utf-8"?>
<sst xmlns="http://schemas.openxmlformats.org/spreadsheetml/2006/main" count="154" uniqueCount="68">
  <si>
    <t>Быстрогорское с.п.</t>
  </si>
  <si>
    <t>Верхнеобливское с.п.</t>
  </si>
  <si>
    <t>Ермаковское с.п.</t>
  </si>
  <si>
    <t>Жирновское г.п.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</si>
  <si>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</si>
  <si>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</si>
  <si>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</si>
  <si>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</si>
  <si>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</si>
  <si>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</si>
  <si>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</si>
  <si>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</si>
  <si>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</si>
  <si>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</si>
  <si>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Дефицит</t>
  </si>
  <si>
    <t>Факт</t>
  </si>
  <si>
    <t>Откл</t>
  </si>
  <si>
    <t>СВОД</t>
  </si>
  <si>
    <t>2</t>
  </si>
  <si>
    <t>по СКИФУ</t>
  </si>
  <si>
    <t>иные межбюджетные трансферты бюджетам поселений на повышение с 1 октября 2011 года на 6,5 процента заработной платы работникам бюджетной сферы, включая обслуживающий и технический персонал органов местного самоуправления</t>
  </si>
  <si>
    <t>Свод-поселения</t>
  </si>
  <si>
    <t>Налоговые и неналоговые доходы, в т.ч.</t>
  </si>
  <si>
    <t>Дотации на выравнивание бюджетной обеспеченности, всего</t>
  </si>
  <si>
    <t>Дотации на поддержку мер по обеспечению сбалансированности бюджетов за счет средств областного бюджета</t>
  </si>
  <si>
    <t>Иные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</si>
  <si>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</si>
  <si>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</si>
  <si>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</si>
  <si>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</si>
  <si>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иные</t>
  </si>
  <si>
    <t>за счет средств областного  бюджета</t>
  </si>
  <si>
    <t>за счет собственных средств бюджета муниципального района</t>
  </si>
  <si>
    <t>подготовка и проведение досрочных выборов главы муниципального образования "Тацинский район"</t>
  </si>
  <si>
    <t>погашение кредитов юридическими лицами</t>
  </si>
  <si>
    <t>погашение кредитов бюджетами поселений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</si>
  <si>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</si>
  <si>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возврат полученных бюджетных кредитов и кредитов кредитных организаций</t>
  </si>
  <si>
    <t>Прочие справочно:</t>
  </si>
  <si>
    <t>предоставление кредитов бюджетам поселений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</si>
  <si>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</si>
  <si>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</si>
  <si>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</si>
  <si>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</si>
  <si>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</si>
  <si>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</si>
  <si>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</si>
  <si>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</si>
  <si>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</si>
  <si>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</si>
  <si>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иные межбюджетные трансферты бюджетам поселений на компенсацию возможных потерь доходной части бюджетов поселений  от предоставления налоговой льготы по уплате земельного налога муниципальным бюджетным учреждениям</t>
  </si>
  <si>
    <t>иные межбюджетные трансферты бюджетам поселений на поощрение участников областного конкурса на звание "Лучшее поселение Ростовской области" в 2011 году</t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</si>
  <si>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</si>
  <si>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</si>
  <si>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</si>
  <si>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</si>
  <si>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</si>
  <si>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</si>
  <si>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</si>
  <si>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</si>
  <si>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</si>
  <si>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</si>
  <si>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</si>
  <si>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</si>
  <si>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</si>
  <si>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</si>
  <si>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Заключение №9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01.10.2012г.</t>
  </si>
  <si>
    <t>остатки собственных средств на 01.10.2012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</si>
</sst>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2" fillId="33" borderId="0" xfId="0" applyNumberFormat="1" applyFont="1" applyFill="1" applyAlignment="1">
      <alignment vertical="center" wrapText="1"/>
    </xf>
    <xf numFmtId="181" fontId="2" fillId="33" borderId="0" xfId="0" applyNumberFormat="1" applyFont="1" applyFill="1" applyAlignment="1">
      <alignment/>
    </xf>
    <xf numFmtId="181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181" fontId="3" fillId="33" borderId="10" xfId="0" applyNumberFormat="1" applyFont="1" applyFill="1" applyBorder="1" applyAlignment="1">
      <alignment/>
    </xf>
    <xf numFmtId="18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181" fontId="2" fillId="33" borderId="10" xfId="0" applyNumberFormat="1" applyFont="1" applyFill="1" applyBorder="1" applyAlignment="1">
      <alignment/>
    </xf>
    <xf numFmtId="18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horizontal="center" wrapText="1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horizontal="center" wrapText="1"/>
    </xf>
    <xf numFmtId="181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181" fontId="0" fillId="33" borderId="10" xfId="0" applyNumberFormat="1" applyFill="1" applyBorder="1" applyAlignment="1">
      <alignment/>
    </xf>
    <xf numFmtId="18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1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181" fontId="2" fillId="33" borderId="10" xfId="0" applyNumberFormat="1" applyFont="1" applyFill="1" applyBorder="1" applyAlignment="1">
      <alignment horizontal="center"/>
    </xf>
    <xf numFmtId="181" fontId="2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5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1" sqref="A1:IV16384"/>
    </sheetView>
  </sheetViews>
  <sheetFormatPr defaultColWidth="9.00390625" defaultRowHeight="12.75"/>
  <cols>
    <col min="1" max="1" width="60.875" style="18" customWidth="1"/>
    <col min="2" max="2" width="6.25390625" style="19" customWidth="1"/>
    <col min="3" max="3" width="14.625" style="16" customWidth="1"/>
    <col min="4" max="4" width="14.375" style="16" bestFit="1" customWidth="1"/>
    <col min="5" max="6" width="15.00390625" style="16" bestFit="1" customWidth="1"/>
    <col min="7" max="7" width="14.375" style="16" bestFit="1" customWidth="1"/>
    <col min="8" max="8" width="15.00390625" style="16" bestFit="1" customWidth="1"/>
    <col min="9" max="41" width="13.75390625" style="16" customWidth="1"/>
    <col min="42" max="43" width="14.375" style="16" bestFit="1" customWidth="1"/>
    <col min="44" max="44" width="15.00390625" style="16" bestFit="1" customWidth="1"/>
    <col min="45" max="92" width="9.125" style="16" customWidth="1"/>
    <col min="93" max="16384" width="9.125" style="17" customWidth="1"/>
  </cols>
  <sheetData>
    <row r="1" spans="1:11" ht="26.25" customHeight="1">
      <c r="A1" s="1"/>
      <c r="B1" s="1"/>
      <c r="C1" s="33" t="s">
        <v>66</v>
      </c>
      <c r="D1" s="33"/>
      <c r="E1" s="33"/>
      <c r="F1" s="33"/>
      <c r="G1" s="33"/>
      <c r="H1" s="33"/>
      <c r="I1" s="33"/>
      <c r="J1" s="33"/>
      <c r="K1" s="33"/>
    </row>
    <row r="2" spans="8:11" ht="12.75">
      <c r="H2" s="2"/>
      <c r="K2" s="2" t="s">
        <v>48</v>
      </c>
    </row>
    <row r="3" spans="1:44" ht="12.75">
      <c r="A3" s="28" t="s">
        <v>41</v>
      </c>
      <c r="B3" s="30" t="s">
        <v>46</v>
      </c>
      <c r="C3" s="32" t="s">
        <v>17</v>
      </c>
      <c r="D3" s="32"/>
      <c r="E3" s="32"/>
      <c r="F3" s="32" t="s">
        <v>45</v>
      </c>
      <c r="G3" s="32"/>
      <c r="H3" s="32"/>
      <c r="I3" s="32" t="s">
        <v>0</v>
      </c>
      <c r="J3" s="32"/>
      <c r="K3" s="32"/>
      <c r="L3" s="32" t="s">
        <v>1</v>
      </c>
      <c r="M3" s="32"/>
      <c r="N3" s="32"/>
      <c r="O3" s="32" t="s">
        <v>2</v>
      </c>
      <c r="P3" s="32"/>
      <c r="Q3" s="32"/>
      <c r="R3" s="32" t="s">
        <v>3</v>
      </c>
      <c r="S3" s="32"/>
      <c r="T3" s="32"/>
      <c r="U3" s="32" t="s">
        <v>4</v>
      </c>
      <c r="V3" s="32"/>
      <c r="W3" s="32"/>
      <c r="X3" s="32" t="s">
        <v>5</v>
      </c>
      <c r="Y3" s="32"/>
      <c r="Z3" s="32"/>
      <c r="AA3" s="32" t="s">
        <v>6</v>
      </c>
      <c r="AB3" s="32"/>
      <c r="AC3" s="32"/>
      <c r="AD3" s="32" t="s">
        <v>7</v>
      </c>
      <c r="AE3" s="32"/>
      <c r="AF3" s="32"/>
      <c r="AG3" s="32" t="s">
        <v>8</v>
      </c>
      <c r="AH3" s="32"/>
      <c r="AI3" s="32"/>
      <c r="AJ3" s="32" t="s">
        <v>9</v>
      </c>
      <c r="AK3" s="32"/>
      <c r="AL3" s="32"/>
      <c r="AM3" s="32" t="s">
        <v>10</v>
      </c>
      <c r="AN3" s="32"/>
      <c r="AO3" s="32"/>
      <c r="AP3" s="32" t="s">
        <v>21</v>
      </c>
      <c r="AQ3" s="32"/>
      <c r="AR3" s="32"/>
    </row>
    <row r="4" spans="1:92" s="4" customFormat="1" ht="12.75">
      <c r="A4" s="29"/>
      <c r="B4" s="31"/>
      <c r="C4" s="27" t="s">
        <v>11</v>
      </c>
      <c r="D4" s="27" t="s">
        <v>15</v>
      </c>
      <c r="E4" s="27" t="s">
        <v>16</v>
      </c>
      <c r="F4" s="27" t="s">
        <v>11</v>
      </c>
      <c r="G4" s="27" t="s">
        <v>15</v>
      </c>
      <c r="H4" s="27" t="s">
        <v>16</v>
      </c>
      <c r="I4" s="27" t="s">
        <v>11</v>
      </c>
      <c r="J4" s="27" t="s">
        <v>15</v>
      </c>
      <c r="K4" s="27" t="s">
        <v>16</v>
      </c>
      <c r="L4" s="27" t="s">
        <v>11</v>
      </c>
      <c r="M4" s="27" t="s">
        <v>15</v>
      </c>
      <c r="N4" s="27" t="s">
        <v>16</v>
      </c>
      <c r="O4" s="27" t="s">
        <v>11</v>
      </c>
      <c r="P4" s="27" t="s">
        <v>15</v>
      </c>
      <c r="Q4" s="27" t="s">
        <v>16</v>
      </c>
      <c r="R4" s="27" t="s">
        <v>11</v>
      </c>
      <c r="S4" s="27" t="s">
        <v>15</v>
      </c>
      <c r="T4" s="27" t="s">
        <v>16</v>
      </c>
      <c r="U4" s="27" t="s">
        <v>11</v>
      </c>
      <c r="V4" s="27" t="s">
        <v>15</v>
      </c>
      <c r="W4" s="27" t="s">
        <v>16</v>
      </c>
      <c r="X4" s="27" t="s">
        <v>11</v>
      </c>
      <c r="Y4" s="27" t="s">
        <v>15</v>
      </c>
      <c r="Z4" s="27" t="s">
        <v>16</v>
      </c>
      <c r="AA4" s="27" t="s">
        <v>11</v>
      </c>
      <c r="AB4" s="27" t="s">
        <v>15</v>
      </c>
      <c r="AC4" s="27" t="s">
        <v>16</v>
      </c>
      <c r="AD4" s="27" t="s">
        <v>11</v>
      </c>
      <c r="AE4" s="27" t="s">
        <v>15</v>
      </c>
      <c r="AF4" s="27" t="s">
        <v>16</v>
      </c>
      <c r="AG4" s="27" t="s">
        <v>11</v>
      </c>
      <c r="AH4" s="27" t="s">
        <v>15</v>
      </c>
      <c r="AI4" s="27" t="s">
        <v>16</v>
      </c>
      <c r="AJ4" s="27" t="s">
        <v>11</v>
      </c>
      <c r="AK4" s="27" t="s">
        <v>15</v>
      </c>
      <c r="AL4" s="27" t="s">
        <v>16</v>
      </c>
      <c r="AM4" s="27" t="s">
        <v>11</v>
      </c>
      <c r="AN4" s="27" t="s">
        <v>15</v>
      </c>
      <c r="AO4" s="27" t="s">
        <v>16</v>
      </c>
      <c r="AP4" s="27" t="s">
        <v>11</v>
      </c>
      <c r="AQ4" s="27" t="s">
        <v>15</v>
      </c>
      <c r="AR4" s="27" t="s">
        <v>16</v>
      </c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</row>
    <row r="5" spans="1:44" ht="12.75">
      <c r="A5" s="20" t="s">
        <v>12</v>
      </c>
      <c r="B5" s="21" t="s">
        <v>52</v>
      </c>
      <c r="C5" s="22">
        <f aca="true" t="shared" si="0" ref="C5:D31">F5+I5+L5+O5+R5+U5+X5+AA5+AD5+AG5+AJ5+AM5</f>
        <v>390956494.42</v>
      </c>
      <c r="D5" s="22">
        <f t="shared" si="0"/>
        <v>271261236.21</v>
      </c>
      <c r="E5" s="22">
        <f>C5-D5</f>
        <v>119695258.21000004</v>
      </c>
      <c r="F5" s="22">
        <f>F6+F10+F13+F14+F15+F16+F17+F18</f>
        <v>292278868.75</v>
      </c>
      <c r="G5" s="22">
        <f>G6+G10+G13+G14+G15+G16+G17+G18</f>
        <v>202054556.88</v>
      </c>
      <c r="H5" s="22">
        <f>F5-G5</f>
        <v>90224311.87</v>
      </c>
      <c r="I5" s="22">
        <f>I6+I10+I13+I14+I15+I16+I17+I18</f>
        <v>8911805</v>
      </c>
      <c r="J5" s="22">
        <f>J6+J10+J13+J14+J15+J16+J17+J18</f>
        <v>6981223.819999999</v>
      </c>
      <c r="K5" s="22">
        <f>I5-J5</f>
        <v>1930581.1800000006</v>
      </c>
      <c r="L5" s="22">
        <f>L6+L10+L13+L14+L15+L16+L17+L18</f>
        <v>7218447</v>
      </c>
      <c r="M5" s="22">
        <f>M6+M10+M13+M14+M15+M16+M17+M18</f>
        <v>4596468.09</v>
      </c>
      <c r="N5" s="22">
        <f>L5-M5</f>
        <v>2621978.91</v>
      </c>
      <c r="O5" s="22">
        <f>O6+O10+O13+O14+O15+O16+O17+O18</f>
        <v>9039209</v>
      </c>
      <c r="P5" s="22">
        <f>P6+P10+P13+P14+P15+P16+P17+P18</f>
        <v>6409986.55</v>
      </c>
      <c r="Q5" s="22">
        <f>O5-P5</f>
        <v>2629222.45</v>
      </c>
      <c r="R5" s="22">
        <f>R6+R10+R13+R14+R15+R16+R17+R18</f>
        <v>14749200</v>
      </c>
      <c r="S5" s="22">
        <f>S6+S10+S13+S14+S15+S16+S17+S18</f>
        <v>11183766.030000001</v>
      </c>
      <c r="T5" s="22">
        <f>R5-S5</f>
        <v>3565433.969999999</v>
      </c>
      <c r="U5" s="22">
        <f>U6+U10+U13+U14+U15+U16+U17+U18</f>
        <v>7056000</v>
      </c>
      <c r="V5" s="22">
        <f>V6+V10+V13+V14+V15+V16+V17+V18</f>
        <v>4357988.59</v>
      </c>
      <c r="W5" s="22">
        <f>U5-V5</f>
        <v>2698011.41</v>
      </c>
      <c r="X5" s="22">
        <f>X6+X10+X13+X14+X15+X16+X17+X18</f>
        <v>6802548</v>
      </c>
      <c r="Y5" s="22">
        <f>Y6+Y10+Y13+Y14+Y15+Y16+Y17+Y18</f>
        <v>5474705.72</v>
      </c>
      <c r="Z5" s="22">
        <f>X5-Y5</f>
        <v>1327842.2800000003</v>
      </c>
      <c r="AA5" s="22">
        <f>AA6+AA10+AA13+AA14+AA15+AA16+AA17+AA18</f>
        <v>9014849</v>
      </c>
      <c r="AB5" s="22">
        <f>AB6+AB10+AB13+AB14+AB15+AB16+AB17+AB18</f>
        <v>6534306.82</v>
      </c>
      <c r="AC5" s="22">
        <f>AA5-AB5</f>
        <v>2480542.1799999997</v>
      </c>
      <c r="AD5" s="22">
        <f>AD6+AD10+AD13+AD14+AD15+AD16+AD17+AD18</f>
        <v>6544117.67</v>
      </c>
      <c r="AE5" s="22">
        <f>AE6+AE10+AE13+AE14+AE15+AE16+AE17+AE18</f>
        <v>4851465.79</v>
      </c>
      <c r="AF5" s="22">
        <f>AD5-AE5</f>
        <v>1692651.88</v>
      </c>
      <c r="AG5" s="22">
        <f>AG6+AG10+AG13+AG14+AG15+AG16+AG17+AG18</f>
        <v>6612400</v>
      </c>
      <c r="AH5" s="22">
        <f>AH6+AH10+AH13+AH14+AH15+AH16+AH17+AH18</f>
        <v>3811077.6599999997</v>
      </c>
      <c r="AI5" s="22">
        <f>AG5-AH5</f>
        <v>2801322.3400000003</v>
      </c>
      <c r="AJ5" s="22">
        <f>AJ6+AJ10+AJ13+AJ14+AJ15+AJ16+AJ17+AJ18</f>
        <v>16315850</v>
      </c>
      <c r="AK5" s="22">
        <f>AK6+AK10+AK13+AK14+AK15+AK16+AK17+AK18</f>
        <v>9978196.8</v>
      </c>
      <c r="AL5" s="22">
        <f>AJ5-AK5</f>
        <v>6337653.199999999</v>
      </c>
      <c r="AM5" s="22">
        <f>AM6+AM10+AM13+AM14+AM15+AM16+AM17+AM18</f>
        <v>6413200</v>
      </c>
      <c r="AN5" s="22">
        <f>AN6+AN10+AN13+AN14+AN15+AN16+AN17+AN18</f>
        <v>5027493.46</v>
      </c>
      <c r="AO5" s="22">
        <f>AM5-AN5</f>
        <v>1385706.54</v>
      </c>
      <c r="AP5" s="22">
        <f>C5-F5</f>
        <v>98677625.67000002</v>
      </c>
      <c r="AQ5" s="22">
        <f>D5-G5</f>
        <v>69206679.32999998</v>
      </c>
      <c r="AR5" s="22">
        <f>E5-H5</f>
        <v>29470946.340000033</v>
      </c>
    </row>
    <row r="6" spans="1:44" ht="12.75">
      <c r="A6" s="20" t="s">
        <v>22</v>
      </c>
      <c r="B6" s="21" t="s">
        <v>53</v>
      </c>
      <c r="C6" s="22">
        <f t="shared" si="0"/>
        <v>267649845.01999998</v>
      </c>
      <c r="D6" s="22">
        <f t="shared" si="0"/>
        <v>193920563.64</v>
      </c>
      <c r="E6" s="22">
        <f aca="true" t="shared" si="1" ref="E6:E28">C6-D6</f>
        <v>73729281.38</v>
      </c>
      <c r="F6" s="22">
        <f>F7-F8-F9</f>
        <v>197730145.01999998</v>
      </c>
      <c r="G6" s="22">
        <f aca="true" t="shared" si="2" ref="G6:AO6">G7-G8-G9</f>
        <v>152568277.23999998</v>
      </c>
      <c r="H6" s="22">
        <f t="shared" si="2"/>
        <v>45161867.78</v>
      </c>
      <c r="I6" s="22">
        <f t="shared" si="2"/>
        <v>3863400</v>
      </c>
      <c r="J6" s="22">
        <f t="shared" si="2"/>
        <v>2987518.61</v>
      </c>
      <c r="K6" s="22">
        <f t="shared" si="2"/>
        <v>875881.3900000001</v>
      </c>
      <c r="L6" s="22">
        <f t="shared" si="2"/>
        <v>5104000</v>
      </c>
      <c r="M6" s="22">
        <f t="shared" si="2"/>
        <v>2159829.89</v>
      </c>
      <c r="N6" s="22">
        <f t="shared" si="2"/>
        <v>2944170.11</v>
      </c>
      <c r="O6" s="22">
        <f t="shared" si="2"/>
        <v>6551600</v>
      </c>
      <c r="P6" s="22">
        <f t="shared" si="2"/>
        <v>3599886.48</v>
      </c>
      <c r="Q6" s="22">
        <f t="shared" si="2"/>
        <v>2951713.52</v>
      </c>
      <c r="R6" s="22">
        <f t="shared" si="2"/>
        <v>12696100</v>
      </c>
      <c r="S6" s="22">
        <f t="shared" si="2"/>
        <v>9125359.49</v>
      </c>
      <c r="T6" s="22">
        <f t="shared" si="2"/>
        <v>3570740.51</v>
      </c>
      <c r="U6" s="22">
        <f t="shared" si="2"/>
        <v>4547500</v>
      </c>
      <c r="V6" s="22">
        <f t="shared" si="2"/>
        <v>1849419.11</v>
      </c>
      <c r="W6" s="22">
        <f t="shared" si="2"/>
        <v>2698080.8899999997</v>
      </c>
      <c r="X6" s="22">
        <f t="shared" si="2"/>
        <v>4123600</v>
      </c>
      <c r="Y6" s="22">
        <f t="shared" si="2"/>
        <v>2795703.08</v>
      </c>
      <c r="Z6" s="22">
        <f t="shared" si="2"/>
        <v>1327896.92</v>
      </c>
      <c r="AA6" s="22">
        <f t="shared" si="2"/>
        <v>6464700</v>
      </c>
      <c r="AB6" s="22">
        <f t="shared" si="2"/>
        <v>3734396.97</v>
      </c>
      <c r="AC6" s="22">
        <f t="shared" si="2"/>
        <v>2730303.03</v>
      </c>
      <c r="AD6" s="22">
        <f t="shared" si="2"/>
        <v>4499500</v>
      </c>
      <c r="AE6" s="22">
        <f t="shared" si="2"/>
        <v>2804148.12</v>
      </c>
      <c r="AF6" s="22">
        <f t="shared" si="2"/>
        <v>1695351.88</v>
      </c>
      <c r="AG6" s="22">
        <f t="shared" si="2"/>
        <v>4493400</v>
      </c>
      <c r="AH6" s="22">
        <f t="shared" si="2"/>
        <v>1692024.39</v>
      </c>
      <c r="AI6" s="22">
        <f t="shared" si="2"/>
        <v>2801375.6100000003</v>
      </c>
      <c r="AJ6" s="22">
        <f t="shared" si="2"/>
        <v>15826400</v>
      </c>
      <c r="AK6" s="22">
        <f t="shared" si="2"/>
        <v>9383096.76</v>
      </c>
      <c r="AL6" s="22">
        <f t="shared" si="2"/>
        <v>6443303.24</v>
      </c>
      <c r="AM6" s="22">
        <f t="shared" si="2"/>
        <v>1749500</v>
      </c>
      <c r="AN6" s="22">
        <f t="shared" si="2"/>
        <v>1220903.5</v>
      </c>
      <c r="AO6" s="22">
        <f t="shared" si="2"/>
        <v>528596.5</v>
      </c>
      <c r="AP6" s="22">
        <f aca="true" t="shared" si="3" ref="AP6:AR31">C6-F6</f>
        <v>69919700</v>
      </c>
      <c r="AQ6" s="22">
        <f t="shared" si="3"/>
        <v>41352286.400000006</v>
      </c>
      <c r="AR6" s="22">
        <f t="shared" si="3"/>
        <v>28567413.599999994</v>
      </c>
    </row>
    <row r="7" spans="1:44" ht="13.5" customHeight="1">
      <c r="A7" s="20" t="s">
        <v>19</v>
      </c>
      <c r="B7" s="21"/>
      <c r="C7" s="22">
        <f t="shared" si="0"/>
        <v>268734158.1</v>
      </c>
      <c r="D7" s="22">
        <f t="shared" si="0"/>
        <v>195004876.72</v>
      </c>
      <c r="E7" s="22">
        <f>C7-D7</f>
        <v>73729281.38000003</v>
      </c>
      <c r="F7" s="22">
        <f>198284458.1+530000</f>
        <v>198814458.1</v>
      </c>
      <c r="G7" s="22">
        <v>153652590.32</v>
      </c>
      <c r="H7" s="22">
        <f>F7-G7</f>
        <v>45161867.78</v>
      </c>
      <c r="I7" s="22">
        <v>3863400</v>
      </c>
      <c r="J7" s="22">
        <v>2987518.61</v>
      </c>
      <c r="K7" s="22">
        <f>I7-J7</f>
        <v>875881.3900000001</v>
      </c>
      <c r="L7" s="22">
        <v>5104000</v>
      </c>
      <c r="M7" s="22">
        <v>2159829.89</v>
      </c>
      <c r="N7" s="22">
        <f>L7-M7</f>
        <v>2944170.11</v>
      </c>
      <c r="O7" s="22">
        <v>6551600</v>
      </c>
      <c r="P7" s="22">
        <v>3599886.48</v>
      </c>
      <c r="Q7" s="22">
        <f>O7-P7</f>
        <v>2951713.52</v>
      </c>
      <c r="R7" s="22">
        <v>12696100</v>
      </c>
      <c r="S7" s="22">
        <v>9125359.49</v>
      </c>
      <c r="T7" s="22">
        <f>R7-S7</f>
        <v>3570740.51</v>
      </c>
      <c r="U7" s="22">
        <v>4547500</v>
      </c>
      <c r="V7" s="22">
        <v>1849419.11</v>
      </c>
      <c r="W7" s="22">
        <f>U7-V7</f>
        <v>2698080.8899999997</v>
      </c>
      <c r="X7" s="22">
        <v>4123600</v>
      </c>
      <c r="Y7" s="22">
        <v>2795703.08</v>
      </c>
      <c r="Z7" s="22">
        <f>X7-Y7</f>
        <v>1327896.92</v>
      </c>
      <c r="AA7" s="22">
        <v>6464700</v>
      </c>
      <c r="AB7" s="22">
        <v>3734396.97</v>
      </c>
      <c r="AC7" s="22">
        <f>AA7-AB7</f>
        <v>2730303.03</v>
      </c>
      <c r="AD7" s="22">
        <v>4499500</v>
      </c>
      <c r="AE7" s="22">
        <v>2804148.12</v>
      </c>
      <c r="AF7" s="22">
        <f>AD7-AE7</f>
        <v>1695351.88</v>
      </c>
      <c r="AG7" s="22">
        <v>4493400</v>
      </c>
      <c r="AH7" s="22">
        <v>1692024.39</v>
      </c>
      <c r="AI7" s="22">
        <f>AG7-AH7</f>
        <v>2801375.6100000003</v>
      </c>
      <c r="AJ7" s="22">
        <v>15826400</v>
      </c>
      <c r="AK7" s="22">
        <v>9383096.76</v>
      </c>
      <c r="AL7" s="22">
        <f>AJ7-AK7</f>
        <v>6443303.24</v>
      </c>
      <c r="AM7" s="22">
        <v>1749500</v>
      </c>
      <c r="AN7" s="22">
        <v>1220903.5</v>
      </c>
      <c r="AO7" s="22">
        <f>AM7-AN7</f>
        <v>528596.5</v>
      </c>
      <c r="AP7" s="22">
        <f>C7-F7</f>
        <v>69919700.00000003</v>
      </c>
      <c r="AQ7" s="22">
        <f>D7-G7</f>
        <v>41352286.400000006</v>
      </c>
      <c r="AR7" s="22">
        <f>E7-H7</f>
        <v>28567413.600000024</v>
      </c>
    </row>
    <row r="8" spans="1:44" ht="13.5" customHeight="1">
      <c r="A8" s="20" t="s">
        <v>49</v>
      </c>
      <c r="B8" s="21"/>
      <c r="C8" s="22">
        <f t="shared" si="0"/>
        <v>1084313.08</v>
      </c>
      <c r="D8" s="22">
        <f t="shared" si="0"/>
        <v>1084313.08</v>
      </c>
      <c r="E8" s="22">
        <f>C8-D8</f>
        <v>0</v>
      </c>
      <c r="F8" s="22">
        <f>544313.08+540000</f>
        <v>1084313.08</v>
      </c>
      <c r="G8" s="22">
        <f>544313.08+540000</f>
        <v>1084313.08</v>
      </c>
      <c r="H8" s="22">
        <f aca="true" t="shared" si="4" ref="H8:H30">F8-G8</f>
        <v>0</v>
      </c>
      <c r="I8" s="22"/>
      <c r="J8" s="22"/>
      <c r="K8" s="22">
        <f>I8-J8</f>
        <v>0</v>
      </c>
      <c r="L8" s="22"/>
      <c r="M8" s="22"/>
      <c r="N8" s="22">
        <f>L8-M8</f>
        <v>0</v>
      </c>
      <c r="O8" s="22"/>
      <c r="P8" s="22"/>
      <c r="Q8" s="22">
        <f>O8-P8</f>
        <v>0</v>
      </c>
      <c r="R8" s="22"/>
      <c r="S8" s="22"/>
      <c r="T8" s="22">
        <f>R8-S8</f>
        <v>0</v>
      </c>
      <c r="U8" s="22"/>
      <c r="V8" s="22"/>
      <c r="W8" s="22">
        <f>U8-V8</f>
        <v>0</v>
      </c>
      <c r="X8" s="22"/>
      <c r="Y8" s="22"/>
      <c r="Z8" s="22">
        <f>X8-Y8</f>
        <v>0</v>
      </c>
      <c r="AA8" s="22"/>
      <c r="AB8" s="22"/>
      <c r="AC8" s="22">
        <f>AA8-AB8</f>
        <v>0</v>
      </c>
      <c r="AD8" s="22"/>
      <c r="AE8" s="22"/>
      <c r="AF8" s="22">
        <f>AD8-AE8</f>
        <v>0</v>
      </c>
      <c r="AG8" s="22"/>
      <c r="AH8" s="22"/>
      <c r="AI8" s="22">
        <f>AG8-AH8</f>
        <v>0</v>
      </c>
      <c r="AJ8" s="22"/>
      <c r="AK8" s="22"/>
      <c r="AL8" s="22">
        <f>AJ8-AK8</f>
        <v>0</v>
      </c>
      <c r="AM8" s="22"/>
      <c r="AN8" s="22"/>
      <c r="AO8" s="22">
        <f>AM8-AN8</f>
        <v>0</v>
      </c>
      <c r="AP8" s="22">
        <f t="shared" si="3"/>
        <v>0</v>
      </c>
      <c r="AQ8" s="22">
        <f t="shared" si="3"/>
        <v>0</v>
      </c>
      <c r="AR8" s="22">
        <f t="shared" si="3"/>
        <v>0</v>
      </c>
    </row>
    <row r="9" spans="1:44" ht="13.5" customHeight="1">
      <c r="A9" s="20" t="s">
        <v>30</v>
      </c>
      <c r="B9" s="21"/>
      <c r="C9" s="22">
        <f t="shared" si="0"/>
        <v>0</v>
      </c>
      <c r="D9" s="22">
        <f t="shared" si="0"/>
        <v>0</v>
      </c>
      <c r="E9" s="22">
        <f>C9-D9</f>
        <v>0</v>
      </c>
      <c r="F9" s="22"/>
      <c r="G9" s="22"/>
      <c r="H9" s="22">
        <f t="shared" si="4"/>
        <v>0</v>
      </c>
      <c r="I9" s="22"/>
      <c r="J9" s="22"/>
      <c r="K9" s="22">
        <f>I9-J9</f>
        <v>0</v>
      </c>
      <c r="L9" s="22"/>
      <c r="M9" s="22"/>
      <c r="N9" s="22">
        <f>L9-M9</f>
        <v>0</v>
      </c>
      <c r="O9" s="22"/>
      <c r="P9" s="22"/>
      <c r="Q9" s="22">
        <f>O9-P9</f>
        <v>0</v>
      </c>
      <c r="R9" s="22"/>
      <c r="S9" s="22"/>
      <c r="T9" s="22">
        <f aca="true" t="shared" si="5" ref="T9:T28">R9-S9</f>
        <v>0</v>
      </c>
      <c r="U9" s="22"/>
      <c r="V9" s="22"/>
      <c r="W9" s="22">
        <f>U9-V9</f>
        <v>0</v>
      </c>
      <c r="X9" s="22"/>
      <c r="Y9" s="22"/>
      <c r="Z9" s="22">
        <f>X9-Y9</f>
        <v>0</v>
      </c>
      <c r="AA9" s="22"/>
      <c r="AB9" s="22"/>
      <c r="AC9" s="22">
        <f>AA9-AB9</f>
        <v>0</v>
      </c>
      <c r="AD9" s="22"/>
      <c r="AE9" s="22"/>
      <c r="AF9" s="22">
        <f>AD9-AE9</f>
        <v>0</v>
      </c>
      <c r="AG9" s="22"/>
      <c r="AH9" s="22"/>
      <c r="AI9" s="22">
        <f>AG9-AH9</f>
        <v>0</v>
      </c>
      <c r="AJ9" s="22"/>
      <c r="AK9" s="22"/>
      <c r="AL9" s="22">
        <f>AJ9-AK9</f>
        <v>0</v>
      </c>
      <c r="AM9" s="22"/>
      <c r="AN9" s="22"/>
      <c r="AO9" s="22">
        <f>AM9-AN9</f>
        <v>0</v>
      </c>
      <c r="AP9" s="22">
        <f t="shared" si="3"/>
        <v>0</v>
      </c>
      <c r="AQ9" s="22">
        <f t="shared" si="3"/>
        <v>0</v>
      </c>
      <c r="AR9" s="22">
        <f t="shared" si="3"/>
        <v>0</v>
      </c>
    </row>
    <row r="10" spans="1:44" ht="12.75">
      <c r="A10" s="20" t="s">
        <v>23</v>
      </c>
      <c r="B10" s="21" t="s">
        <v>54</v>
      </c>
      <c r="C10" s="22">
        <f t="shared" si="0"/>
        <v>65439300</v>
      </c>
      <c r="D10" s="22">
        <f t="shared" si="0"/>
        <v>51691800</v>
      </c>
      <c r="E10" s="22">
        <f t="shared" si="1"/>
        <v>13747500</v>
      </c>
      <c r="F10" s="22">
        <f>F11+F12</f>
        <v>45778300</v>
      </c>
      <c r="G10" s="22">
        <f>G11+G12</f>
        <v>34334100</v>
      </c>
      <c r="H10" s="22">
        <f t="shared" si="4"/>
        <v>11444200</v>
      </c>
      <c r="I10" s="22">
        <f>I11+I12</f>
        <v>4861200</v>
      </c>
      <c r="J10" s="22">
        <f>J11+J12</f>
        <v>3806500</v>
      </c>
      <c r="K10" s="22">
        <f aca="true" t="shared" si="6" ref="K10:K28">I10-J10</f>
        <v>1054700</v>
      </c>
      <c r="L10" s="22">
        <f>L11+L12</f>
        <v>569400</v>
      </c>
      <c r="M10" s="22">
        <f>M11+M12</f>
        <v>569400</v>
      </c>
      <c r="N10" s="22">
        <f aca="true" t="shared" si="7" ref="N10:N28">L10-M10</f>
        <v>0</v>
      </c>
      <c r="O10" s="22">
        <f>O11+O12</f>
        <v>467600</v>
      </c>
      <c r="P10" s="22">
        <f>P11+P12</f>
        <v>467600</v>
      </c>
      <c r="Q10" s="22">
        <f aca="true" t="shared" si="8" ref="Q10:Q28">O10-P10</f>
        <v>0</v>
      </c>
      <c r="R10" s="22">
        <f>R11+R12</f>
        <v>1197900</v>
      </c>
      <c r="S10" s="22">
        <f>S11+S12</f>
        <v>1197900</v>
      </c>
      <c r="T10" s="22">
        <f t="shared" si="5"/>
        <v>0</v>
      </c>
      <c r="U10" s="22">
        <f>U11+U12</f>
        <v>1310700</v>
      </c>
      <c r="V10" s="22">
        <f>V11+V12</f>
        <v>1310700</v>
      </c>
      <c r="W10" s="22">
        <f aca="true" t="shared" si="9" ref="W10:W28">U10-V10</f>
        <v>0</v>
      </c>
      <c r="X10" s="22">
        <f>X11+X12</f>
        <v>2553600</v>
      </c>
      <c r="Y10" s="22">
        <f>Y11+Y12</f>
        <v>2553600</v>
      </c>
      <c r="Z10" s="22">
        <f aca="true" t="shared" si="10" ref="Z10:Z28">X10-Y10</f>
        <v>0</v>
      </c>
      <c r="AA10" s="22">
        <f>AA11+AA12</f>
        <v>1504700</v>
      </c>
      <c r="AB10" s="22">
        <f>AB11+AB12</f>
        <v>1402100</v>
      </c>
      <c r="AC10" s="22">
        <f aca="true" t="shared" si="11" ref="AC10:AC28">AA10-AB10</f>
        <v>102600</v>
      </c>
      <c r="AD10" s="22">
        <f>AD11+AD12</f>
        <v>1937000</v>
      </c>
      <c r="AE10" s="22">
        <f>AE11+AE12</f>
        <v>1937000</v>
      </c>
      <c r="AF10" s="22">
        <f aca="true" t="shared" si="12" ref="AF10:AF28">AD10-AE10</f>
        <v>0</v>
      </c>
      <c r="AG10" s="22">
        <f>AG11+AG12</f>
        <v>595200</v>
      </c>
      <c r="AH10" s="22">
        <f>AH11+AH12</f>
        <v>595200</v>
      </c>
      <c r="AI10" s="22">
        <f aca="true" t="shared" si="13" ref="AI10:AI28">AG10-AH10</f>
        <v>0</v>
      </c>
      <c r="AJ10" s="22">
        <f>AJ11+AJ12</f>
        <v>0</v>
      </c>
      <c r="AK10" s="22">
        <f>AK11+AK12</f>
        <v>0</v>
      </c>
      <c r="AL10" s="22">
        <f aca="true" t="shared" si="14" ref="AL10:AL28">AJ10-AK10</f>
        <v>0</v>
      </c>
      <c r="AM10" s="22">
        <f>AM11+AM12</f>
        <v>4663700</v>
      </c>
      <c r="AN10" s="22">
        <f>AN11+AN12</f>
        <v>3517700</v>
      </c>
      <c r="AO10" s="22">
        <f aca="true" t="shared" si="15" ref="AO10:AO28">AM10-AN10</f>
        <v>1146000</v>
      </c>
      <c r="AP10" s="22">
        <f t="shared" si="3"/>
        <v>19661000</v>
      </c>
      <c r="AQ10" s="22">
        <f t="shared" si="3"/>
        <v>17357700</v>
      </c>
      <c r="AR10" s="22">
        <f t="shared" si="3"/>
        <v>2303300</v>
      </c>
    </row>
    <row r="11" spans="1:92" s="9" customFormat="1" ht="15" customHeight="1">
      <c r="A11" s="5" t="s">
        <v>31</v>
      </c>
      <c r="B11" s="6" t="s">
        <v>55</v>
      </c>
      <c r="C11" s="22">
        <f t="shared" si="0"/>
        <v>65439300</v>
      </c>
      <c r="D11" s="22">
        <f t="shared" si="0"/>
        <v>51691800</v>
      </c>
      <c r="E11" s="22">
        <f t="shared" si="1"/>
        <v>13747500</v>
      </c>
      <c r="F11" s="7">
        <v>45778300</v>
      </c>
      <c r="G11" s="7">
        <v>34334100</v>
      </c>
      <c r="H11" s="22">
        <f t="shared" si="4"/>
        <v>11444200</v>
      </c>
      <c r="I11" s="7">
        <v>4861200</v>
      </c>
      <c r="J11" s="7">
        <v>3806500</v>
      </c>
      <c r="K11" s="22">
        <f t="shared" si="6"/>
        <v>1054700</v>
      </c>
      <c r="L11" s="7">
        <v>569400</v>
      </c>
      <c r="M11" s="7">
        <v>569400</v>
      </c>
      <c r="N11" s="22">
        <f t="shared" si="7"/>
        <v>0</v>
      </c>
      <c r="O11" s="7">
        <v>467600</v>
      </c>
      <c r="P11" s="7">
        <v>467600</v>
      </c>
      <c r="Q11" s="22">
        <f t="shared" si="8"/>
        <v>0</v>
      </c>
      <c r="R11" s="7">
        <v>1197900</v>
      </c>
      <c r="S11" s="7">
        <v>1197900</v>
      </c>
      <c r="T11" s="22">
        <f t="shared" si="5"/>
        <v>0</v>
      </c>
      <c r="U11" s="7">
        <v>1310700</v>
      </c>
      <c r="V11" s="7">
        <v>1310700</v>
      </c>
      <c r="W11" s="22">
        <f t="shared" si="9"/>
        <v>0</v>
      </c>
      <c r="X11" s="7">
        <v>2553600</v>
      </c>
      <c r="Y11" s="7">
        <v>2553600</v>
      </c>
      <c r="Z11" s="22">
        <f t="shared" si="10"/>
        <v>0</v>
      </c>
      <c r="AA11" s="7">
        <v>1504700</v>
      </c>
      <c r="AB11" s="7">
        <v>1402100</v>
      </c>
      <c r="AC11" s="22">
        <f t="shared" si="11"/>
        <v>102600</v>
      </c>
      <c r="AD11" s="7">
        <v>1937000</v>
      </c>
      <c r="AE11" s="7">
        <v>1937000</v>
      </c>
      <c r="AF11" s="22">
        <f t="shared" si="12"/>
        <v>0</v>
      </c>
      <c r="AG11" s="7">
        <v>595200</v>
      </c>
      <c r="AH11" s="7">
        <v>595200</v>
      </c>
      <c r="AI11" s="22">
        <f t="shared" si="13"/>
        <v>0</v>
      </c>
      <c r="AJ11" s="7">
        <v>0</v>
      </c>
      <c r="AK11" s="7">
        <v>0</v>
      </c>
      <c r="AL11" s="22">
        <f t="shared" si="14"/>
        <v>0</v>
      </c>
      <c r="AM11" s="7">
        <v>4663700</v>
      </c>
      <c r="AN11" s="7">
        <v>3517700</v>
      </c>
      <c r="AO11" s="22">
        <f t="shared" si="15"/>
        <v>1146000</v>
      </c>
      <c r="AP11" s="22">
        <f t="shared" si="3"/>
        <v>19661000</v>
      </c>
      <c r="AQ11" s="22">
        <f t="shared" si="3"/>
        <v>17357700</v>
      </c>
      <c r="AR11" s="22">
        <f t="shared" si="3"/>
        <v>2303300</v>
      </c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</row>
    <row r="12" spans="1:92" s="9" customFormat="1" ht="12.75">
      <c r="A12" s="5" t="s">
        <v>32</v>
      </c>
      <c r="B12" s="6" t="s">
        <v>56</v>
      </c>
      <c r="C12" s="22">
        <f t="shared" si="0"/>
        <v>0</v>
      </c>
      <c r="D12" s="22">
        <f t="shared" si="0"/>
        <v>0</v>
      </c>
      <c r="E12" s="22">
        <f t="shared" si="1"/>
        <v>0</v>
      </c>
      <c r="F12" s="7"/>
      <c r="G12" s="7">
        <v>0</v>
      </c>
      <c r="H12" s="22">
        <f t="shared" si="4"/>
        <v>0</v>
      </c>
      <c r="I12" s="7"/>
      <c r="J12" s="7"/>
      <c r="K12" s="22">
        <f t="shared" si="6"/>
        <v>0</v>
      </c>
      <c r="L12" s="7"/>
      <c r="M12" s="7"/>
      <c r="N12" s="22">
        <f t="shared" si="7"/>
        <v>0</v>
      </c>
      <c r="O12" s="7"/>
      <c r="P12" s="7"/>
      <c r="Q12" s="22">
        <f t="shared" si="8"/>
        <v>0</v>
      </c>
      <c r="R12" s="7"/>
      <c r="S12" s="7"/>
      <c r="T12" s="22">
        <f t="shared" si="5"/>
        <v>0</v>
      </c>
      <c r="U12" s="7"/>
      <c r="V12" s="7"/>
      <c r="W12" s="22">
        <f t="shared" si="9"/>
        <v>0</v>
      </c>
      <c r="X12" s="7"/>
      <c r="Y12" s="7"/>
      <c r="Z12" s="22">
        <f t="shared" si="10"/>
        <v>0</v>
      </c>
      <c r="AA12" s="7"/>
      <c r="AB12" s="7"/>
      <c r="AC12" s="22">
        <f t="shared" si="11"/>
        <v>0</v>
      </c>
      <c r="AD12" s="7"/>
      <c r="AE12" s="7"/>
      <c r="AF12" s="22">
        <f t="shared" si="12"/>
        <v>0</v>
      </c>
      <c r="AG12" s="7"/>
      <c r="AH12" s="7"/>
      <c r="AI12" s="22">
        <f t="shared" si="13"/>
        <v>0</v>
      </c>
      <c r="AJ12" s="7"/>
      <c r="AK12" s="7"/>
      <c r="AL12" s="22">
        <f t="shared" si="14"/>
        <v>0</v>
      </c>
      <c r="AM12" s="7"/>
      <c r="AN12" s="7"/>
      <c r="AO12" s="22">
        <f t="shared" si="15"/>
        <v>0</v>
      </c>
      <c r="AP12" s="22">
        <f t="shared" si="3"/>
        <v>0</v>
      </c>
      <c r="AQ12" s="22">
        <f t="shared" si="3"/>
        <v>0</v>
      </c>
      <c r="AR12" s="22">
        <f t="shared" si="3"/>
        <v>0</v>
      </c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</row>
    <row r="13" spans="1:44" ht="25.5">
      <c r="A13" s="20" t="s">
        <v>24</v>
      </c>
      <c r="B13" s="21" t="s">
        <v>57</v>
      </c>
      <c r="C13" s="22">
        <f t="shared" si="0"/>
        <v>34246500</v>
      </c>
      <c r="D13" s="22">
        <f t="shared" si="0"/>
        <v>6614600</v>
      </c>
      <c r="E13" s="22">
        <f t="shared" si="1"/>
        <v>27631900</v>
      </c>
      <c r="F13" s="7">
        <v>34246500</v>
      </c>
      <c r="G13" s="22">
        <v>6614600</v>
      </c>
      <c r="H13" s="22">
        <f t="shared" si="4"/>
        <v>27631900</v>
      </c>
      <c r="I13" s="22"/>
      <c r="J13" s="22"/>
      <c r="K13" s="22">
        <f t="shared" si="6"/>
        <v>0</v>
      </c>
      <c r="L13" s="22"/>
      <c r="M13" s="22"/>
      <c r="N13" s="22">
        <f t="shared" si="7"/>
        <v>0</v>
      </c>
      <c r="O13" s="22"/>
      <c r="P13" s="22"/>
      <c r="Q13" s="22">
        <f t="shared" si="8"/>
        <v>0</v>
      </c>
      <c r="R13" s="22"/>
      <c r="S13" s="22"/>
      <c r="T13" s="22">
        <f t="shared" si="5"/>
        <v>0</v>
      </c>
      <c r="U13" s="22"/>
      <c r="V13" s="22"/>
      <c r="W13" s="22">
        <f t="shared" si="9"/>
        <v>0</v>
      </c>
      <c r="X13" s="22"/>
      <c r="Y13" s="22"/>
      <c r="Z13" s="22">
        <f t="shared" si="10"/>
        <v>0</v>
      </c>
      <c r="AA13" s="22"/>
      <c r="AB13" s="22"/>
      <c r="AC13" s="22">
        <f t="shared" si="11"/>
        <v>0</v>
      </c>
      <c r="AD13" s="22"/>
      <c r="AE13" s="22"/>
      <c r="AF13" s="22">
        <f t="shared" si="12"/>
        <v>0</v>
      </c>
      <c r="AG13" s="22"/>
      <c r="AH13" s="22"/>
      <c r="AI13" s="22">
        <f t="shared" si="13"/>
        <v>0</v>
      </c>
      <c r="AJ13" s="22"/>
      <c r="AK13" s="22"/>
      <c r="AL13" s="22">
        <f t="shared" si="14"/>
        <v>0</v>
      </c>
      <c r="AM13" s="22"/>
      <c r="AN13" s="22"/>
      <c r="AO13" s="22">
        <f t="shared" si="15"/>
        <v>0</v>
      </c>
      <c r="AP13" s="22">
        <f t="shared" si="3"/>
        <v>0</v>
      </c>
      <c r="AQ13" s="22">
        <f t="shared" si="3"/>
        <v>0</v>
      </c>
      <c r="AR13" s="22">
        <f t="shared" si="3"/>
        <v>0</v>
      </c>
    </row>
    <row r="14" spans="1:44" ht="40.5" customHeight="1">
      <c r="A14" s="20" t="s">
        <v>25</v>
      </c>
      <c r="B14" s="21" t="s">
        <v>58</v>
      </c>
      <c r="C14" s="22">
        <f t="shared" si="0"/>
        <v>0</v>
      </c>
      <c r="D14" s="22">
        <f t="shared" si="0"/>
        <v>0</v>
      </c>
      <c r="E14" s="22">
        <f t="shared" si="1"/>
        <v>0</v>
      </c>
      <c r="F14" s="22"/>
      <c r="G14" s="22"/>
      <c r="H14" s="22">
        <f t="shared" si="4"/>
        <v>0</v>
      </c>
      <c r="I14" s="22"/>
      <c r="J14" s="22"/>
      <c r="K14" s="22">
        <f t="shared" si="6"/>
        <v>0</v>
      </c>
      <c r="L14" s="22"/>
      <c r="M14" s="22"/>
      <c r="N14" s="22">
        <f t="shared" si="7"/>
        <v>0</v>
      </c>
      <c r="O14" s="22"/>
      <c r="P14" s="22"/>
      <c r="Q14" s="22">
        <f t="shared" si="8"/>
        <v>0</v>
      </c>
      <c r="R14" s="22"/>
      <c r="S14" s="22"/>
      <c r="T14" s="22">
        <f t="shared" si="5"/>
        <v>0</v>
      </c>
      <c r="U14" s="22"/>
      <c r="V14" s="22"/>
      <c r="W14" s="22">
        <f t="shared" si="9"/>
        <v>0</v>
      </c>
      <c r="X14" s="22"/>
      <c r="Y14" s="22"/>
      <c r="Z14" s="22">
        <f t="shared" si="10"/>
        <v>0</v>
      </c>
      <c r="AA14" s="22"/>
      <c r="AB14" s="22"/>
      <c r="AC14" s="22">
        <f t="shared" si="11"/>
        <v>0</v>
      </c>
      <c r="AD14" s="22"/>
      <c r="AE14" s="22"/>
      <c r="AF14" s="22">
        <f t="shared" si="12"/>
        <v>0</v>
      </c>
      <c r="AG14" s="22"/>
      <c r="AH14" s="22"/>
      <c r="AI14" s="22">
        <f t="shared" si="13"/>
        <v>0</v>
      </c>
      <c r="AJ14" s="22"/>
      <c r="AK14" s="22"/>
      <c r="AL14" s="22">
        <f t="shared" si="14"/>
        <v>0</v>
      </c>
      <c r="AM14" s="22"/>
      <c r="AN14" s="22"/>
      <c r="AO14" s="22">
        <f t="shared" si="15"/>
        <v>0</v>
      </c>
      <c r="AP14" s="22">
        <f t="shared" si="3"/>
        <v>0</v>
      </c>
      <c r="AQ14" s="22">
        <f t="shared" si="3"/>
        <v>0</v>
      </c>
      <c r="AR14" s="22">
        <f t="shared" si="3"/>
        <v>0</v>
      </c>
    </row>
    <row r="15" spans="1:44" ht="12.75">
      <c r="A15" s="20" t="s">
        <v>26</v>
      </c>
      <c r="B15" s="21" t="s">
        <v>59</v>
      </c>
      <c r="C15" s="22">
        <f t="shared" si="0"/>
        <v>13850849.4</v>
      </c>
      <c r="D15" s="22">
        <f t="shared" si="0"/>
        <v>15264272.57</v>
      </c>
      <c r="E15" s="22">
        <f t="shared" si="1"/>
        <v>-1413423.17</v>
      </c>
      <c r="F15" s="22">
        <f>20034118.37-10222594.64-1274600-13000</f>
        <v>8523923.73</v>
      </c>
      <c r="G15" s="22">
        <v>8537579.64</v>
      </c>
      <c r="H15" s="22">
        <f t="shared" si="4"/>
        <v>-13655.910000000149</v>
      </c>
      <c r="I15" s="22">
        <v>187205</v>
      </c>
      <c r="J15" s="22">
        <v>187205.21</v>
      </c>
      <c r="K15" s="22">
        <f t="shared" si="6"/>
        <v>-0.20999999999185093</v>
      </c>
      <c r="L15" s="22">
        <v>145047</v>
      </c>
      <c r="M15" s="22">
        <v>467238.2</v>
      </c>
      <c r="N15" s="22">
        <f t="shared" si="7"/>
        <v>-322191.2</v>
      </c>
      <c r="O15" s="22">
        <v>2020009</v>
      </c>
      <c r="P15" s="22">
        <v>2342500.07</v>
      </c>
      <c r="Q15" s="22">
        <f t="shared" si="8"/>
        <v>-322491.06999999983</v>
      </c>
      <c r="R15" s="22">
        <v>855200</v>
      </c>
      <c r="S15" s="22">
        <v>860506.54</v>
      </c>
      <c r="T15" s="22">
        <f t="shared" si="5"/>
        <v>-5306.540000000037</v>
      </c>
      <c r="U15" s="22">
        <v>297800</v>
      </c>
      <c r="V15" s="22">
        <v>297869.48</v>
      </c>
      <c r="W15" s="22">
        <f t="shared" si="9"/>
        <v>-69.47999999998137</v>
      </c>
      <c r="X15" s="22">
        <v>125348</v>
      </c>
      <c r="Y15" s="22">
        <v>125402.64</v>
      </c>
      <c r="Z15" s="22">
        <f t="shared" si="10"/>
        <v>-54.63999999999942</v>
      </c>
      <c r="AA15" s="22">
        <v>1045449</v>
      </c>
      <c r="AB15" s="22">
        <v>1397809.85</v>
      </c>
      <c r="AC15" s="22">
        <f t="shared" si="11"/>
        <v>-352360.8500000001</v>
      </c>
      <c r="AD15" s="22">
        <v>107617.67</v>
      </c>
      <c r="AE15" s="22">
        <v>110317.67</v>
      </c>
      <c r="AF15" s="22">
        <f t="shared" si="12"/>
        <v>-2700</v>
      </c>
      <c r="AG15" s="22">
        <v>53800</v>
      </c>
      <c r="AH15" s="22">
        <v>53853.27</v>
      </c>
      <c r="AI15" s="22">
        <f t="shared" si="13"/>
        <v>-53.2699999999968</v>
      </c>
      <c r="AJ15" s="22">
        <v>489450</v>
      </c>
      <c r="AK15" s="22">
        <v>595100.04</v>
      </c>
      <c r="AL15" s="22">
        <f t="shared" si="14"/>
        <v>-105650.04000000004</v>
      </c>
      <c r="AM15" s="22">
        <v>0</v>
      </c>
      <c r="AN15" s="22">
        <v>288889.96</v>
      </c>
      <c r="AO15" s="22">
        <f t="shared" si="15"/>
        <v>-288889.96</v>
      </c>
      <c r="AP15" s="22">
        <f t="shared" si="3"/>
        <v>5326925.67</v>
      </c>
      <c r="AQ15" s="22">
        <f t="shared" si="3"/>
        <v>6726692.93</v>
      </c>
      <c r="AR15" s="22">
        <f t="shared" si="3"/>
        <v>-1399767.2599999998</v>
      </c>
    </row>
    <row r="16" spans="1:44" ht="12.75">
      <c r="A16" s="20" t="s">
        <v>27</v>
      </c>
      <c r="B16" s="21" t="s">
        <v>60</v>
      </c>
      <c r="C16" s="22">
        <f t="shared" si="0"/>
        <v>3770000</v>
      </c>
      <c r="D16" s="22">
        <f t="shared" si="0"/>
        <v>3770000</v>
      </c>
      <c r="E16" s="22">
        <f t="shared" si="1"/>
        <v>0</v>
      </c>
      <c r="F16" s="22"/>
      <c r="G16" s="22"/>
      <c r="H16" s="22">
        <f t="shared" si="4"/>
        <v>0</v>
      </c>
      <c r="I16" s="22"/>
      <c r="J16" s="22"/>
      <c r="K16" s="22">
        <f t="shared" si="6"/>
        <v>0</v>
      </c>
      <c r="L16" s="22">
        <v>1400000</v>
      </c>
      <c r="M16" s="22">
        <v>1400000</v>
      </c>
      <c r="N16" s="22">
        <f t="shared" si="7"/>
        <v>0</v>
      </c>
      <c r="O16" s="22"/>
      <c r="P16" s="22"/>
      <c r="Q16" s="22">
        <f t="shared" si="8"/>
        <v>0</v>
      </c>
      <c r="R16" s="22"/>
      <c r="S16" s="22"/>
      <c r="T16" s="22">
        <f t="shared" si="5"/>
        <v>0</v>
      </c>
      <c r="U16" s="22">
        <v>900000</v>
      </c>
      <c r="V16" s="22">
        <v>900000</v>
      </c>
      <c r="W16" s="22">
        <f t="shared" si="9"/>
        <v>0</v>
      </c>
      <c r="X16" s="22"/>
      <c r="Y16" s="22"/>
      <c r="Z16" s="22">
        <f t="shared" si="10"/>
        <v>0</v>
      </c>
      <c r="AA16" s="22"/>
      <c r="AB16" s="22"/>
      <c r="AC16" s="22">
        <f t="shared" si="11"/>
        <v>0</v>
      </c>
      <c r="AD16" s="22"/>
      <c r="AE16" s="22"/>
      <c r="AF16" s="22">
        <f t="shared" si="12"/>
        <v>0</v>
      </c>
      <c r="AG16" s="22">
        <v>1470000</v>
      </c>
      <c r="AH16" s="22">
        <v>1470000</v>
      </c>
      <c r="AI16" s="22">
        <f t="shared" si="13"/>
        <v>0</v>
      </c>
      <c r="AJ16" s="22"/>
      <c r="AK16" s="22"/>
      <c r="AL16" s="22">
        <f t="shared" si="14"/>
        <v>0</v>
      </c>
      <c r="AM16" s="22"/>
      <c r="AN16" s="22"/>
      <c r="AO16" s="22">
        <f t="shared" si="15"/>
        <v>0</v>
      </c>
      <c r="AP16" s="22">
        <f t="shared" si="3"/>
        <v>3770000</v>
      </c>
      <c r="AQ16" s="22">
        <f t="shared" si="3"/>
        <v>3770000</v>
      </c>
      <c r="AR16" s="22">
        <f t="shared" si="3"/>
        <v>0</v>
      </c>
    </row>
    <row r="17" spans="1:44" ht="12.75">
      <c r="A17" s="20" t="s">
        <v>28</v>
      </c>
      <c r="B17" s="21" t="s">
        <v>61</v>
      </c>
      <c r="C17" s="22">
        <f t="shared" si="0"/>
        <v>0</v>
      </c>
      <c r="D17" s="22">
        <f t="shared" si="0"/>
        <v>0</v>
      </c>
      <c r="E17" s="22">
        <f t="shared" si="1"/>
        <v>0</v>
      </c>
      <c r="F17" s="22"/>
      <c r="G17" s="22"/>
      <c r="H17" s="22">
        <f t="shared" si="4"/>
        <v>0</v>
      </c>
      <c r="I17" s="22"/>
      <c r="J17" s="22"/>
      <c r="K17" s="22">
        <f t="shared" si="6"/>
        <v>0</v>
      </c>
      <c r="L17" s="22"/>
      <c r="M17" s="22"/>
      <c r="N17" s="22">
        <f t="shared" si="7"/>
        <v>0</v>
      </c>
      <c r="O17" s="22"/>
      <c r="P17" s="22"/>
      <c r="Q17" s="22">
        <f t="shared" si="8"/>
        <v>0</v>
      </c>
      <c r="R17" s="22"/>
      <c r="S17" s="22"/>
      <c r="T17" s="22">
        <f t="shared" si="5"/>
        <v>0</v>
      </c>
      <c r="U17" s="22"/>
      <c r="V17" s="22"/>
      <c r="W17" s="22">
        <f t="shared" si="9"/>
        <v>0</v>
      </c>
      <c r="X17" s="22"/>
      <c r="Y17" s="22"/>
      <c r="Z17" s="22">
        <f t="shared" si="10"/>
        <v>0</v>
      </c>
      <c r="AA17" s="22"/>
      <c r="AB17" s="22"/>
      <c r="AC17" s="22">
        <f t="shared" si="11"/>
        <v>0</v>
      </c>
      <c r="AD17" s="22"/>
      <c r="AE17" s="22"/>
      <c r="AF17" s="22">
        <f t="shared" si="12"/>
        <v>0</v>
      </c>
      <c r="AG17" s="22"/>
      <c r="AH17" s="22"/>
      <c r="AI17" s="22">
        <f t="shared" si="13"/>
        <v>0</v>
      </c>
      <c r="AJ17" s="22"/>
      <c r="AK17" s="22"/>
      <c r="AL17" s="22">
        <f t="shared" si="14"/>
        <v>0</v>
      </c>
      <c r="AM17" s="22"/>
      <c r="AN17" s="22"/>
      <c r="AO17" s="22">
        <f t="shared" si="15"/>
        <v>0</v>
      </c>
      <c r="AP17" s="22">
        <f t="shared" si="3"/>
        <v>0</v>
      </c>
      <c r="AQ17" s="22">
        <f t="shared" si="3"/>
        <v>0</v>
      </c>
      <c r="AR17" s="22">
        <f t="shared" si="3"/>
        <v>0</v>
      </c>
    </row>
    <row r="18" spans="1:44" ht="12.75">
      <c r="A18" s="20" t="s">
        <v>29</v>
      </c>
      <c r="B18" s="21" t="s">
        <v>62</v>
      </c>
      <c r="C18" s="22">
        <f t="shared" si="0"/>
        <v>6000000</v>
      </c>
      <c r="D18" s="22">
        <f t="shared" si="0"/>
        <v>0</v>
      </c>
      <c r="E18" s="22">
        <f t="shared" si="1"/>
        <v>6000000</v>
      </c>
      <c r="F18" s="22">
        <f>F19+F20+F23+F24+F22+F21</f>
        <v>6000000</v>
      </c>
      <c r="G18" s="22">
        <f aca="true" t="shared" si="16" ref="G18:AO18">G19+G20+G23+G24+G22+G21</f>
        <v>0</v>
      </c>
      <c r="H18" s="22">
        <f t="shared" si="16"/>
        <v>6000000</v>
      </c>
      <c r="I18" s="22">
        <f t="shared" si="16"/>
        <v>0</v>
      </c>
      <c r="J18" s="22">
        <f t="shared" si="16"/>
        <v>0</v>
      </c>
      <c r="K18" s="22">
        <f t="shared" si="16"/>
        <v>0</v>
      </c>
      <c r="L18" s="22">
        <f t="shared" si="16"/>
        <v>0</v>
      </c>
      <c r="M18" s="22">
        <f t="shared" si="16"/>
        <v>0</v>
      </c>
      <c r="N18" s="22">
        <f t="shared" si="16"/>
        <v>0</v>
      </c>
      <c r="O18" s="22">
        <f t="shared" si="16"/>
        <v>0</v>
      </c>
      <c r="P18" s="22">
        <f t="shared" si="16"/>
        <v>0</v>
      </c>
      <c r="Q18" s="22">
        <f t="shared" si="16"/>
        <v>0</v>
      </c>
      <c r="R18" s="22">
        <f t="shared" si="16"/>
        <v>0</v>
      </c>
      <c r="S18" s="22">
        <f t="shared" si="16"/>
        <v>0</v>
      </c>
      <c r="T18" s="22">
        <f t="shared" si="16"/>
        <v>0</v>
      </c>
      <c r="U18" s="22">
        <f t="shared" si="16"/>
        <v>0</v>
      </c>
      <c r="V18" s="22">
        <f t="shared" si="16"/>
        <v>0</v>
      </c>
      <c r="W18" s="22">
        <f t="shared" si="16"/>
        <v>0</v>
      </c>
      <c r="X18" s="22">
        <f t="shared" si="16"/>
        <v>0</v>
      </c>
      <c r="Y18" s="22">
        <f t="shared" si="16"/>
        <v>0</v>
      </c>
      <c r="Z18" s="22">
        <f t="shared" si="16"/>
        <v>0</v>
      </c>
      <c r="AA18" s="22">
        <f t="shared" si="16"/>
        <v>0</v>
      </c>
      <c r="AB18" s="22">
        <f t="shared" si="16"/>
        <v>0</v>
      </c>
      <c r="AC18" s="22">
        <f t="shared" si="16"/>
        <v>0</v>
      </c>
      <c r="AD18" s="22">
        <f t="shared" si="16"/>
        <v>0</v>
      </c>
      <c r="AE18" s="22">
        <f t="shared" si="16"/>
        <v>0</v>
      </c>
      <c r="AF18" s="22">
        <f t="shared" si="16"/>
        <v>0</v>
      </c>
      <c r="AG18" s="22">
        <f t="shared" si="16"/>
        <v>0</v>
      </c>
      <c r="AH18" s="22">
        <f t="shared" si="16"/>
        <v>0</v>
      </c>
      <c r="AI18" s="22">
        <f t="shared" si="16"/>
        <v>0</v>
      </c>
      <c r="AJ18" s="22">
        <f t="shared" si="16"/>
        <v>0</v>
      </c>
      <c r="AK18" s="22">
        <f t="shared" si="16"/>
        <v>0</v>
      </c>
      <c r="AL18" s="22">
        <f t="shared" si="16"/>
        <v>0</v>
      </c>
      <c r="AM18" s="22">
        <f t="shared" si="16"/>
        <v>0</v>
      </c>
      <c r="AN18" s="22">
        <f t="shared" si="16"/>
        <v>0</v>
      </c>
      <c r="AO18" s="22">
        <f t="shared" si="16"/>
        <v>0</v>
      </c>
      <c r="AP18" s="22">
        <f>C18-F18</f>
        <v>0</v>
      </c>
      <c r="AQ18" s="22">
        <f>D18-G18</f>
        <v>0</v>
      </c>
      <c r="AR18" s="22">
        <f>E18-H18</f>
        <v>0</v>
      </c>
    </row>
    <row r="19" spans="1:44" ht="12.75">
      <c r="A19" s="20" t="s">
        <v>34</v>
      </c>
      <c r="B19" s="21"/>
      <c r="C19" s="22">
        <f t="shared" si="0"/>
        <v>0</v>
      </c>
      <c r="D19" s="22">
        <f t="shared" si="0"/>
        <v>0</v>
      </c>
      <c r="E19" s="22">
        <f t="shared" si="1"/>
        <v>0</v>
      </c>
      <c r="F19" s="22"/>
      <c r="G19" s="22"/>
      <c r="H19" s="22">
        <f t="shared" si="4"/>
        <v>0</v>
      </c>
      <c r="I19" s="22"/>
      <c r="J19" s="22"/>
      <c r="K19" s="22">
        <f t="shared" si="6"/>
        <v>0</v>
      </c>
      <c r="L19" s="22"/>
      <c r="M19" s="22"/>
      <c r="N19" s="22">
        <f t="shared" si="7"/>
        <v>0</v>
      </c>
      <c r="O19" s="22"/>
      <c r="P19" s="22"/>
      <c r="Q19" s="22">
        <f t="shared" si="8"/>
        <v>0</v>
      </c>
      <c r="R19" s="22"/>
      <c r="S19" s="22"/>
      <c r="T19" s="22">
        <f t="shared" si="5"/>
        <v>0</v>
      </c>
      <c r="U19" s="22"/>
      <c r="V19" s="22"/>
      <c r="W19" s="22">
        <f t="shared" si="9"/>
        <v>0</v>
      </c>
      <c r="X19" s="22"/>
      <c r="Y19" s="22"/>
      <c r="Z19" s="22">
        <f t="shared" si="10"/>
        <v>0</v>
      </c>
      <c r="AA19" s="22"/>
      <c r="AB19" s="22"/>
      <c r="AC19" s="22">
        <f t="shared" si="11"/>
        <v>0</v>
      </c>
      <c r="AD19" s="22"/>
      <c r="AE19" s="22"/>
      <c r="AF19" s="22">
        <f t="shared" si="12"/>
        <v>0</v>
      </c>
      <c r="AG19" s="22"/>
      <c r="AH19" s="22"/>
      <c r="AI19" s="22">
        <f t="shared" si="13"/>
        <v>0</v>
      </c>
      <c r="AJ19" s="22"/>
      <c r="AK19" s="22"/>
      <c r="AL19" s="22">
        <f t="shared" si="14"/>
        <v>0</v>
      </c>
      <c r="AM19" s="22"/>
      <c r="AN19" s="22"/>
      <c r="AO19" s="22">
        <f t="shared" si="15"/>
        <v>0</v>
      </c>
      <c r="AP19" s="22">
        <f t="shared" si="3"/>
        <v>0</v>
      </c>
      <c r="AQ19" s="22">
        <f t="shared" si="3"/>
        <v>0</v>
      </c>
      <c r="AR19" s="22">
        <f t="shared" si="3"/>
        <v>0</v>
      </c>
    </row>
    <row r="20" spans="1:44" ht="51">
      <c r="A20" s="20" t="s">
        <v>50</v>
      </c>
      <c r="B20" s="21"/>
      <c r="C20" s="22">
        <f t="shared" si="0"/>
        <v>0</v>
      </c>
      <c r="D20" s="22">
        <f t="shared" si="0"/>
        <v>0</v>
      </c>
      <c r="E20" s="22">
        <f t="shared" si="1"/>
        <v>0</v>
      </c>
      <c r="F20" s="22"/>
      <c r="G20" s="22"/>
      <c r="H20" s="22">
        <f t="shared" si="4"/>
        <v>0</v>
      </c>
      <c r="I20" s="22"/>
      <c r="J20" s="22"/>
      <c r="K20" s="22">
        <f t="shared" si="6"/>
        <v>0</v>
      </c>
      <c r="L20" s="22"/>
      <c r="M20" s="22"/>
      <c r="N20" s="22">
        <f t="shared" si="7"/>
        <v>0</v>
      </c>
      <c r="O20" s="22"/>
      <c r="P20" s="22"/>
      <c r="Q20" s="22">
        <f t="shared" si="8"/>
        <v>0</v>
      </c>
      <c r="R20" s="22"/>
      <c r="S20" s="22"/>
      <c r="T20" s="22">
        <f t="shared" si="5"/>
        <v>0</v>
      </c>
      <c r="U20" s="22"/>
      <c r="V20" s="22"/>
      <c r="W20" s="22">
        <f t="shared" si="9"/>
        <v>0</v>
      </c>
      <c r="X20" s="22"/>
      <c r="Y20" s="22"/>
      <c r="Z20" s="22">
        <f t="shared" si="10"/>
        <v>0</v>
      </c>
      <c r="AA20" s="22"/>
      <c r="AB20" s="22"/>
      <c r="AC20" s="22">
        <f t="shared" si="11"/>
        <v>0</v>
      </c>
      <c r="AD20" s="22"/>
      <c r="AE20" s="22"/>
      <c r="AF20" s="22">
        <f t="shared" si="12"/>
        <v>0</v>
      </c>
      <c r="AG20" s="22"/>
      <c r="AH20" s="22"/>
      <c r="AI20" s="22">
        <f t="shared" si="13"/>
        <v>0</v>
      </c>
      <c r="AJ20" s="22"/>
      <c r="AK20" s="22"/>
      <c r="AL20" s="22">
        <f t="shared" si="14"/>
        <v>0</v>
      </c>
      <c r="AM20" s="22"/>
      <c r="AN20" s="22"/>
      <c r="AO20" s="22">
        <f t="shared" si="15"/>
        <v>0</v>
      </c>
      <c r="AP20" s="22">
        <f t="shared" si="3"/>
        <v>0</v>
      </c>
      <c r="AQ20" s="22">
        <f t="shared" si="3"/>
        <v>0</v>
      </c>
      <c r="AR20" s="22">
        <f t="shared" si="3"/>
        <v>0</v>
      </c>
    </row>
    <row r="21" spans="1:44" ht="42.75" customHeight="1">
      <c r="A21" s="20" t="s">
        <v>51</v>
      </c>
      <c r="B21" s="21"/>
      <c r="C21" s="22">
        <f>F21+I21+L21+O21+R21+U21+X21+AA21+AD21+AG21+AJ21+AM21</f>
        <v>0</v>
      </c>
      <c r="D21" s="22">
        <f>G21+J21+M21+P21+S21+V21+Y21+AB21+AE21+AH21+AK21+AN21</f>
        <v>0</v>
      </c>
      <c r="E21" s="22">
        <f>C21-D21</f>
        <v>0</v>
      </c>
      <c r="F21" s="22"/>
      <c r="G21" s="22"/>
      <c r="H21" s="22">
        <f>F21-G21</f>
        <v>0</v>
      </c>
      <c r="I21" s="22"/>
      <c r="J21" s="22"/>
      <c r="K21" s="22">
        <f>I21-J21</f>
        <v>0</v>
      </c>
      <c r="L21" s="22"/>
      <c r="M21" s="22"/>
      <c r="N21" s="22">
        <f>L21-M21</f>
        <v>0</v>
      </c>
      <c r="O21" s="22"/>
      <c r="P21" s="22"/>
      <c r="Q21" s="22">
        <f>O21-P21</f>
        <v>0</v>
      </c>
      <c r="R21" s="22"/>
      <c r="S21" s="22"/>
      <c r="T21" s="22">
        <f>R21-S21</f>
        <v>0</v>
      </c>
      <c r="U21" s="22"/>
      <c r="V21" s="22"/>
      <c r="W21" s="22">
        <f>U21-V21</f>
        <v>0</v>
      </c>
      <c r="X21" s="22"/>
      <c r="Y21" s="22"/>
      <c r="Z21" s="22">
        <f>X21-Y21</f>
        <v>0</v>
      </c>
      <c r="AA21" s="22"/>
      <c r="AB21" s="22"/>
      <c r="AC21" s="22">
        <f>AA21-AB21</f>
        <v>0</v>
      </c>
      <c r="AD21" s="22"/>
      <c r="AE21" s="22"/>
      <c r="AF21" s="22">
        <f>AD21-AE21</f>
        <v>0</v>
      </c>
      <c r="AG21" s="22"/>
      <c r="AH21" s="22"/>
      <c r="AI21" s="22">
        <f>AG21-AH21</f>
        <v>0</v>
      </c>
      <c r="AJ21" s="22"/>
      <c r="AK21" s="22"/>
      <c r="AL21" s="22">
        <f>AJ21-AK21</f>
        <v>0</v>
      </c>
      <c r="AM21" s="22"/>
      <c r="AN21" s="22"/>
      <c r="AO21" s="22">
        <f>AM21-AN21</f>
        <v>0</v>
      </c>
      <c r="AP21" s="22">
        <f t="shared" si="3"/>
        <v>0</v>
      </c>
      <c r="AQ21" s="22">
        <f t="shared" si="3"/>
        <v>0</v>
      </c>
      <c r="AR21" s="22">
        <f t="shared" si="3"/>
        <v>0</v>
      </c>
    </row>
    <row r="22" spans="1:44" ht="54" customHeight="1">
      <c r="A22" s="20" t="s">
        <v>20</v>
      </c>
      <c r="B22" s="21"/>
      <c r="C22" s="22">
        <f>F22+I22+L22+O22+R22+U22+X22+AA22+AD22+AG22+AJ22+AM22</f>
        <v>0</v>
      </c>
      <c r="D22" s="22">
        <f>G22+J22+M22+P22+S22+V22+Y22+AB22+AE22+AH22+AK22+AN22</f>
        <v>0</v>
      </c>
      <c r="E22" s="22">
        <f>C22-D22</f>
        <v>0</v>
      </c>
      <c r="F22" s="22"/>
      <c r="G22" s="22"/>
      <c r="H22" s="22">
        <f t="shared" si="4"/>
        <v>0</v>
      </c>
      <c r="I22" s="22"/>
      <c r="J22" s="22"/>
      <c r="K22" s="22">
        <f t="shared" si="6"/>
        <v>0</v>
      </c>
      <c r="L22" s="22"/>
      <c r="M22" s="22"/>
      <c r="N22" s="22">
        <f t="shared" si="7"/>
        <v>0</v>
      </c>
      <c r="O22" s="22"/>
      <c r="P22" s="22"/>
      <c r="Q22" s="22">
        <f t="shared" si="8"/>
        <v>0</v>
      </c>
      <c r="R22" s="22"/>
      <c r="S22" s="22"/>
      <c r="T22" s="22">
        <f t="shared" si="5"/>
        <v>0</v>
      </c>
      <c r="U22" s="22"/>
      <c r="V22" s="22"/>
      <c r="W22" s="22">
        <f t="shared" si="9"/>
        <v>0</v>
      </c>
      <c r="X22" s="22"/>
      <c r="Y22" s="22"/>
      <c r="Z22" s="22">
        <f t="shared" si="10"/>
        <v>0</v>
      </c>
      <c r="AA22" s="22"/>
      <c r="AB22" s="22"/>
      <c r="AC22" s="22">
        <f t="shared" si="11"/>
        <v>0</v>
      </c>
      <c r="AD22" s="22"/>
      <c r="AE22" s="22"/>
      <c r="AF22" s="22">
        <f t="shared" si="12"/>
        <v>0</v>
      </c>
      <c r="AG22" s="22"/>
      <c r="AH22" s="22"/>
      <c r="AI22" s="22">
        <f t="shared" si="13"/>
        <v>0</v>
      </c>
      <c r="AJ22" s="22"/>
      <c r="AK22" s="22"/>
      <c r="AL22" s="22">
        <f t="shared" si="14"/>
        <v>0</v>
      </c>
      <c r="AM22" s="22"/>
      <c r="AN22" s="22"/>
      <c r="AO22" s="22">
        <f t="shared" si="15"/>
        <v>0</v>
      </c>
      <c r="AP22" s="22">
        <f t="shared" si="3"/>
        <v>0</v>
      </c>
      <c r="AQ22" s="22">
        <f t="shared" si="3"/>
        <v>0</v>
      </c>
      <c r="AR22" s="22">
        <f t="shared" si="3"/>
        <v>0</v>
      </c>
    </row>
    <row r="23" spans="1:44" ht="12.75">
      <c r="A23" s="20" t="s">
        <v>35</v>
      </c>
      <c r="B23" s="21"/>
      <c r="C23" s="22">
        <f t="shared" si="0"/>
        <v>6000000</v>
      </c>
      <c r="D23" s="22">
        <f t="shared" si="0"/>
        <v>0</v>
      </c>
      <c r="E23" s="22">
        <f t="shared" si="1"/>
        <v>6000000</v>
      </c>
      <c r="F23" s="22">
        <v>6000000</v>
      </c>
      <c r="G23" s="22"/>
      <c r="H23" s="22">
        <f t="shared" si="4"/>
        <v>6000000</v>
      </c>
      <c r="I23" s="22"/>
      <c r="J23" s="22"/>
      <c r="K23" s="22">
        <f t="shared" si="6"/>
        <v>0</v>
      </c>
      <c r="L23" s="22"/>
      <c r="M23" s="22"/>
      <c r="N23" s="22">
        <f t="shared" si="7"/>
        <v>0</v>
      </c>
      <c r="O23" s="22"/>
      <c r="P23" s="22"/>
      <c r="Q23" s="22">
        <f t="shared" si="8"/>
        <v>0</v>
      </c>
      <c r="R23" s="22"/>
      <c r="S23" s="22"/>
      <c r="T23" s="22">
        <f t="shared" si="5"/>
        <v>0</v>
      </c>
      <c r="U23" s="22"/>
      <c r="V23" s="22"/>
      <c r="W23" s="22">
        <f t="shared" si="9"/>
        <v>0</v>
      </c>
      <c r="X23" s="22"/>
      <c r="Y23" s="22"/>
      <c r="Z23" s="22">
        <f t="shared" si="10"/>
        <v>0</v>
      </c>
      <c r="AA23" s="22"/>
      <c r="AB23" s="22"/>
      <c r="AC23" s="22">
        <f t="shared" si="11"/>
        <v>0</v>
      </c>
      <c r="AD23" s="22"/>
      <c r="AE23" s="22"/>
      <c r="AF23" s="22">
        <f t="shared" si="12"/>
        <v>0</v>
      </c>
      <c r="AG23" s="22"/>
      <c r="AH23" s="22"/>
      <c r="AI23" s="22">
        <f t="shared" si="13"/>
        <v>0</v>
      </c>
      <c r="AJ23" s="22"/>
      <c r="AK23" s="22"/>
      <c r="AL23" s="22">
        <f t="shared" si="14"/>
        <v>0</v>
      </c>
      <c r="AM23" s="22"/>
      <c r="AN23" s="22"/>
      <c r="AO23" s="22">
        <f t="shared" si="15"/>
        <v>0</v>
      </c>
      <c r="AP23" s="22">
        <f t="shared" si="3"/>
        <v>0</v>
      </c>
      <c r="AQ23" s="22">
        <f t="shared" si="3"/>
        <v>0</v>
      </c>
      <c r="AR23" s="22">
        <f t="shared" si="3"/>
        <v>0</v>
      </c>
    </row>
    <row r="24" spans="1:44" ht="25.5">
      <c r="A24" s="20" t="s">
        <v>33</v>
      </c>
      <c r="B24" s="21"/>
      <c r="C24" s="22">
        <f t="shared" si="0"/>
        <v>0</v>
      </c>
      <c r="D24" s="22">
        <f t="shared" si="0"/>
        <v>0</v>
      </c>
      <c r="E24" s="22">
        <f t="shared" si="1"/>
        <v>0</v>
      </c>
      <c r="F24" s="22"/>
      <c r="G24" s="22"/>
      <c r="H24" s="22">
        <f t="shared" si="4"/>
        <v>0</v>
      </c>
      <c r="I24" s="22"/>
      <c r="J24" s="22"/>
      <c r="K24" s="22">
        <f t="shared" si="6"/>
        <v>0</v>
      </c>
      <c r="L24" s="22"/>
      <c r="M24" s="22"/>
      <c r="N24" s="22">
        <f t="shared" si="7"/>
        <v>0</v>
      </c>
      <c r="O24" s="22"/>
      <c r="P24" s="22"/>
      <c r="Q24" s="22">
        <f t="shared" si="8"/>
        <v>0</v>
      </c>
      <c r="R24" s="22"/>
      <c r="S24" s="22"/>
      <c r="T24" s="22">
        <f t="shared" si="5"/>
        <v>0</v>
      </c>
      <c r="U24" s="22"/>
      <c r="V24" s="22"/>
      <c r="W24" s="22">
        <f t="shared" si="9"/>
        <v>0</v>
      </c>
      <c r="X24" s="22"/>
      <c r="Y24" s="22"/>
      <c r="Z24" s="22">
        <f t="shared" si="10"/>
        <v>0</v>
      </c>
      <c r="AA24" s="22"/>
      <c r="AB24" s="22"/>
      <c r="AC24" s="22">
        <f t="shared" si="11"/>
        <v>0</v>
      </c>
      <c r="AD24" s="22"/>
      <c r="AE24" s="22"/>
      <c r="AF24" s="22">
        <f t="shared" si="12"/>
        <v>0</v>
      </c>
      <c r="AG24" s="22"/>
      <c r="AH24" s="22"/>
      <c r="AI24" s="22">
        <f t="shared" si="13"/>
        <v>0</v>
      </c>
      <c r="AJ24" s="22"/>
      <c r="AK24" s="22"/>
      <c r="AL24" s="22">
        <f t="shared" si="14"/>
        <v>0</v>
      </c>
      <c r="AM24" s="22"/>
      <c r="AN24" s="22"/>
      <c r="AO24" s="22">
        <f t="shared" si="15"/>
        <v>0</v>
      </c>
      <c r="AP24" s="22">
        <f t="shared" si="3"/>
        <v>0</v>
      </c>
      <c r="AQ24" s="22">
        <f t="shared" si="3"/>
        <v>0</v>
      </c>
      <c r="AR24" s="22">
        <f t="shared" si="3"/>
        <v>0</v>
      </c>
    </row>
    <row r="25" spans="1:44" ht="12.75">
      <c r="A25" s="20" t="s">
        <v>13</v>
      </c>
      <c r="B25" s="21" t="s">
        <v>18</v>
      </c>
      <c r="C25" s="22">
        <f t="shared" si="0"/>
        <v>390956494.42</v>
      </c>
      <c r="D25" s="22">
        <f t="shared" si="0"/>
        <v>236175153.25999993</v>
      </c>
      <c r="E25" s="22">
        <f t="shared" si="1"/>
        <v>154781341.1600001</v>
      </c>
      <c r="F25" s="22">
        <v>292278868.75</v>
      </c>
      <c r="G25" s="10">
        <f>G5-G32</f>
        <v>173521847.54</v>
      </c>
      <c r="H25" s="22">
        <f t="shared" si="4"/>
        <v>118757021.21000001</v>
      </c>
      <c r="I25" s="22">
        <v>8911805</v>
      </c>
      <c r="J25" s="10">
        <f>J5-J32</f>
        <v>6637121.97</v>
      </c>
      <c r="K25" s="22">
        <f t="shared" si="6"/>
        <v>2274683.0300000003</v>
      </c>
      <c r="L25" s="22">
        <v>7218447</v>
      </c>
      <c r="M25" s="10">
        <f>M5-M32</f>
        <v>4066317.3099999996</v>
      </c>
      <c r="N25" s="22">
        <f t="shared" si="7"/>
        <v>3152129.6900000004</v>
      </c>
      <c r="O25" s="22">
        <v>9039209</v>
      </c>
      <c r="P25" s="10">
        <f>P5-P32</f>
        <v>5558763.63</v>
      </c>
      <c r="Q25" s="22">
        <f t="shared" si="8"/>
        <v>3480445.37</v>
      </c>
      <c r="R25" s="22">
        <v>14749200</v>
      </c>
      <c r="S25" s="10">
        <f>S5-S32</f>
        <v>9313424.16</v>
      </c>
      <c r="T25" s="22">
        <f t="shared" si="5"/>
        <v>5435775.84</v>
      </c>
      <c r="U25" s="22">
        <v>7056000</v>
      </c>
      <c r="V25" s="10">
        <f>V5-V32</f>
        <v>4136159.5999999996</v>
      </c>
      <c r="W25" s="22">
        <f t="shared" si="9"/>
        <v>2919840.4000000004</v>
      </c>
      <c r="X25" s="22">
        <v>6802548</v>
      </c>
      <c r="Y25" s="10">
        <f>Y5-Y32</f>
        <v>4750265.14</v>
      </c>
      <c r="Z25" s="22">
        <f t="shared" si="10"/>
        <v>2052282.8600000003</v>
      </c>
      <c r="AA25" s="22">
        <v>9014849</v>
      </c>
      <c r="AB25" s="10">
        <f>AB5-AB32</f>
        <v>6281670.45</v>
      </c>
      <c r="AC25" s="22">
        <f t="shared" si="11"/>
        <v>2733178.55</v>
      </c>
      <c r="AD25" s="22">
        <v>6544117.67</v>
      </c>
      <c r="AE25" s="10">
        <f>AE5-AE32</f>
        <v>4515703.88</v>
      </c>
      <c r="AF25" s="22">
        <f t="shared" si="12"/>
        <v>2028413.79</v>
      </c>
      <c r="AG25" s="22">
        <v>6612400</v>
      </c>
      <c r="AH25" s="10">
        <f>AH5-AH32</f>
        <v>3445314.8499999996</v>
      </c>
      <c r="AI25" s="22">
        <f t="shared" si="13"/>
        <v>3167085.1500000004</v>
      </c>
      <c r="AJ25" s="22">
        <v>16315850</v>
      </c>
      <c r="AK25" s="10">
        <f>AK5-AK32</f>
        <v>9498494.75</v>
      </c>
      <c r="AL25" s="22">
        <f t="shared" si="14"/>
        <v>6817355.25</v>
      </c>
      <c r="AM25" s="22">
        <v>6413200</v>
      </c>
      <c r="AN25" s="10">
        <f>AN5-AN32</f>
        <v>4450069.98</v>
      </c>
      <c r="AO25" s="22">
        <f t="shared" si="15"/>
        <v>1963130.0199999996</v>
      </c>
      <c r="AP25" s="22">
        <f t="shared" si="3"/>
        <v>98677625.67000002</v>
      </c>
      <c r="AQ25" s="22">
        <f t="shared" si="3"/>
        <v>62653305.71999994</v>
      </c>
      <c r="AR25" s="22">
        <f t="shared" si="3"/>
        <v>36024319.95000008</v>
      </c>
    </row>
    <row r="26" spans="1:44" ht="12.75">
      <c r="A26" s="20" t="s">
        <v>36</v>
      </c>
      <c r="B26" s="21" t="s">
        <v>63</v>
      </c>
      <c r="C26" s="22">
        <f t="shared" si="0"/>
        <v>107700</v>
      </c>
      <c r="D26" s="22">
        <f t="shared" si="0"/>
        <v>0</v>
      </c>
      <c r="E26" s="22">
        <f t="shared" si="1"/>
        <v>107700</v>
      </c>
      <c r="F26" s="22"/>
      <c r="G26" s="22"/>
      <c r="H26" s="22">
        <f t="shared" si="4"/>
        <v>0</v>
      </c>
      <c r="I26" s="22"/>
      <c r="J26" s="22"/>
      <c r="K26" s="22">
        <f t="shared" si="6"/>
        <v>0</v>
      </c>
      <c r="L26" s="22">
        <v>43000</v>
      </c>
      <c r="M26" s="22"/>
      <c r="N26" s="22">
        <f t="shared" si="7"/>
        <v>43000</v>
      </c>
      <c r="O26" s="22"/>
      <c r="P26" s="22"/>
      <c r="Q26" s="22">
        <f t="shared" si="8"/>
        <v>0</v>
      </c>
      <c r="R26" s="22"/>
      <c r="S26" s="22"/>
      <c r="T26" s="22">
        <f t="shared" si="5"/>
        <v>0</v>
      </c>
      <c r="U26" s="22">
        <v>24000</v>
      </c>
      <c r="V26" s="22"/>
      <c r="W26" s="22">
        <f t="shared" si="9"/>
        <v>24000</v>
      </c>
      <c r="X26" s="22"/>
      <c r="Y26" s="22"/>
      <c r="Z26" s="22">
        <f t="shared" si="10"/>
        <v>0</v>
      </c>
      <c r="AA26" s="22"/>
      <c r="AB26" s="22"/>
      <c r="AC26" s="22">
        <f t="shared" si="11"/>
        <v>0</v>
      </c>
      <c r="AD26" s="22"/>
      <c r="AE26" s="22"/>
      <c r="AF26" s="22">
        <f t="shared" si="12"/>
        <v>0</v>
      </c>
      <c r="AG26" s="22">
        <v>40700</v>
      </c>
      <c r="AH26" s="22"/>
      <c r="AI26" s="22">
        <f t="shared" si="13"/>
        <v>40700</v>
      </c>
      <c r="AJ26" s="22"/>
      <c r="AK26" s="22"/>
      <c r="AL26" s="22">
        <f t="shared" si="14"/>
        <v>0</v>
      </c>
      <c r="AM26" s="22"/>
      <c r="AN26" s="22"/>
      <c r="AO26" s="22">
        <f t="shared" si="15"/>
        <v>0</v>
      </c>
      <c r="AP26" s="22">
        <f t="shared" si="3"/>
        <v>107700</v>
      </c>
      <c r="AQ26" s="22">
        <f t="shared" si="3"/>
        <v>0</v>
      </c>
      <c r="AR26" s="22">
        <f t="shared" si="3"/>
        <v>107700</v>
      </c>
    </row>
    <row r="27" spans="1:44" ht="25.5">
      <c r="A27" s="20" t="s">
        <v>37</v>
      </c>
      <c r="B27" s="21" t="s">
        <v>64</v>
      </c>
      <c r="C27" s="22">
        <f t="shared" si="0"/>
        <v>3770000</v>
      </c>
      <c r="D27" s="22">
        <f t="shared" si="0"/>
        <v>0</v>
      </c>
      <c r="E27" s="22">
        <f t="shared" si="1"/>
        <v>3770000</v>
      </c>
      <c r="F27" s="22"/>
      <c r="G27" s="22"/>
      <c r="H27" s="22">
        <f t="shared" si="4"/>
        <v>0</v>
      </c>
      <c r="I27" s="22"/>
      <c r="J27" s="22"/>
      <c r="K27" s="22">
        <f t="shared" si="6"/>
        <v>0</v>
      </c>
      <c r="L27" s="22">
        <v>1400000</v>
      </c>
      <c r="M27" s="22"/>
      <c r="N27" s="22">
        <f t="shared" si="7"/>
        <v>1400000</v>
      </c>
      <c r="O27" s="22"/>
      <c r="P27" s="22"/>
      <c r="Q27" s="22">
        <f t="shared" si="8"/>
        <v>0</v>
      </c>
      <c r="R27" s="22"/>
      <c r="S27" s="22"/>
      <c r="T27" s="22">
        <f t="shared" si="5"/>
        <v>0</v>
      </c>
      <c r="U27" s="22">
        <v>900000</v>
      </c>
      <c r="V27" s="22"/>
      <c r="W27" s="22">
        <f t="shared" si="9"/>
        <v>900000</v>
      </c>
      <c r="X27" s="22"/>
      <c r="Y27" s="22"/>
      <c r="Z27" s="22">
        <f t="shared" si="10"/>
        <v>0</v>
      </c>
      <c r="AA27" s="22"/>
      <c r="AB27" s="22"/>
      <c r="AC27" s="22">
        <f t="shared" si="11"/>
        <v>0</v>
      </c>
      <c r="AD27" s="22"/>
      <c r="AE27" s="22"/>
      <c r="AF27" s="22">
        <f t="shared" si="12"/>
        <v>0</v>
      </c>
      <c r="AG27" s="22">
        <v>1470000</v>
      </c>
      <c r="AH27" s="22"/>
      <c r="AI27" s="22">
        <f t="shared" si="13"/>
        <v>1470000</v>
      </c>
      <c r="AJ27" s="22"/>
      <c r="AK27" s="22"/>
      <c r="AL27" s="22">
        <f t="shared" si="14"/>
        <v>0</v>
      </c>
      <c r="AM27" s="22"/>
      <c r="AN27" s="22"/>
      <c r="AO27" s="22">
        <f t="shared" si="15"/>
        <v>0</v>
      </c>
      <c r="AP27" s="22">
        <f t="shared" si="3"/>
        <v>3770000</v>
      </c>
      <c r="AQ27" s="22">
        <f t="shared" si="3"/>
        <v>0</v>
      </c>
      <c r="AR27" s="22">
        <f t="shared" si="3"/>
        <v>3770000</v>
      </c>
    </row>
    <row r="28" spans="1:44" ht="12.75">
      <c r="A28" s="20" t="s">
        <v>38</v>
      </c>
      <c r="B28" s="21"/>
      <c r="C28" s="22">
        <f t="shared" si="0"/>
        <v>6000000</v>
      </c>
      <c r="D28" s="22">
        <f t="shared" si="0"/>
        <v>3770000</v>
      </c>
      <c r="E28" s="22">
        <f t="shared" si="1"/>
        <v>2230000</v>
      </c>
      <c r="F28" s="22">
        <f>F29+F30</f>
        <v>6000000</v>
      </c>
      <c r="G28" s="22">
        <f>G29+G30</f>
        <v>3770000</v>
      </c>
      <c r="H28" s="22">
        <f t="shared" si="4"/>
        <v>2230000</v>
      </c>
      <c r="I28" s="22"/>
      <c r="J28" s="22"/>
      <c r="K28" s="22">
        <f t="shared" si="6"/>
        <v>0</v>
      </c>
      <c r="L28" s="22"/>
      <c r="M28" s="22"/>
      <c r="N28" s="22">
        <f t="shared" si="7"/>
        <v>0</v>
      </c>
      <c r="O28" s="22"/>
      <c r="P28" s="22"/>
      <c r="Q28" s="22">
        <f t="shared" si="8"/>
        <v>0</v>
      </c>
      <c r="R28" s="22"/>
      <c r="S28" s="22"/>
      <c r="T28" s="22">
        <f t="shared" si="5"/>
        <v>0</v>
      </c>
      <c r="U28" s="22"/>
      <c r="V28" s="22"/>
      <c r="W28" s="22">
        <f t="shared" si="9"/>
        <v>0</v>
      </c>
      <c r="X28" s="22"/>
      <c r="Y28" s="22"/>
      <c r="Z28" s="22">
        <f t="shared" si="10"/>
        <v>0</v>
      </c>
      <c r="AA28" s="22"/>
      <c r="AB28" s="22"/>
      <c r="AC28" s="22">
        <f t="shared" si="11"/>
        <v>0</v>
      </c>
      <c r="AD28" s="22"/>
      <c r="AE28" s="22"/>
      <c r="AF28" s="22">
        <f t="shared" si="12"/>
        <v>0</v>
      </c>
      <c r="AG28" s="22"/>
      <c r="AH28" s="22"/>
      <c r="AI28" s="22">
        <f t="shared" si="13"/>
        <v>0</v>
      </c>
      <c r="AJ28" s="22"/>
      <c r="AK28" s="22"/>
      <c r="AL28" s="22">
        <f t="shared" si="14"/>
        <v>0</v>
      </c>
      <c r="AM28" s="22"/>
      <c r="AN28" s="22"/>
      <c r="AO28" s="22">
        <f t="shared" si="15"/>
        <v>0</v>
      </c>
      <c r="AP28" s="22">
        <f t="shared" si="3"/>
        <v>0</v>
      </c>
      <c r="AQ28" s="22">
        <f t="shared" si="3"/>
        <v>0</v>
      </c>
      <c r="AR28" s="22">
        <f t="shared" si="3"/>
        <v>0</v>
      </c>
    </row>
    <row r="29" spans="1:44" ht="12.75">
      <c r="A29" s="20" t="s">
        <v>39</v>
      </c>
      <c r="B29" s="21"/>
      <c r="C29" s="22">
        <f t="shared" si="0"/>
        <v>6000000</v>
      </c>
      <c r="D29" s="22">
        <f t="shared" si="0"/>
        <v>3770000</v>
      </c>
      <c r="E29" s="22">
        <f>C29-D29</f>
        <v>2230000</v>
      </c>
      <c r="F29" s="22">
        <v>6000000</v>
      </c>
      <c r="G29" s="22">
        <v>3770000</v>
      </c>
      <c r="H29" s="22">
        <f t="shared" si="4"/>
        <v>2230000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>
        <f t="shared" si="3"/>
        <v>0</v>
      </c>
      <c r="AQ29" s="22">
        <f t="shared" si="3"/>
        <v>0</v>
      </c>
      <c r="AR29" s="22">
        <f t="shared" si="3"/>
        <v>0</v>
      </c>
    </row>
    <row r="30" spans="1:44" ht="12.75">
      <c r="A30" s="20" t="s">
        <v>40</v>
      </c>
      <c r="B30" s="21"/>
      <c r="C30" s="22">
        <f t="shared" si="0"/>
        <v>0</v>
      </c>
      <c r="D30" s="22">
        <f t="shared" si="0"/>
        <v>0</v>
      </c>
      <c r="E30" s="22">
        <f>C30-D30</f>
        <v>0</v>
      </c>
      <c r="F30" s="22"/>
      <c r="G30" s="22"/>
      <c r="H30" s="22">
        <f t="shared" si="4"/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>
        <f t="shared" si="3"/>
        <v>0</v>
      </c>
      <c r="AQ30" s="22">
        <f t="shared" si="3"/>
        <v>0</v>
      </c>
      <c r="AR30" s="22">
        <f t="shared" si="3"/>
        <v>0</v>
      </c>
    </row>
    <row r="31" spans="1:44" ht="14.25" customHeight="1">
      <c r="A31" s="20" t="s">
        <v>14</v>
      </c>
      <c r="B31" s="21" t="s">
        <v>65</v>
      </c>
      <c r="C31" s="22">
        <f t="shared" si="0"/>
        <v>0</v>
      </c>
      <c r="D31" s="22">
        <f t="shared" si="0"/>
        <v>35086082.95000001</v>
      </c>
      <c r="E31" s="22">
        <f>C31-D31</f>
        <v>-35086082.95000001</v>
      </c>
      <c r="F31" s="22">
        <f aca="true" t="shared" si="17" ref="F31:AO31">F5-F25</f>
        <v>0</v>
      </c>
      <c r="G31" s="22">
        <f t="shared" si="17"/>
        <v>28532709.340000004</v>
      </c>
      <c r="H31" s="22">
        <f t="shared" si="17"/>
        <v>-28532709.340000004</v>
      </c>
      <c r="I31" s="22">
        <f t="shared" si="17"/>
        <v>0</v>
      </c>
      <c r="J31" s="22">
        <f t="shared" si="17"/>
        <v>344101.8499999996</v>
      </c>
      <c r="K31" s="22">
        <f t="shared" si="17"/>
        <v>-344101.8499999996</v>
      </c>
      <c r="L31" s="22">
        <f t="shared" si="17"/>
        <v>0</v>
      </c>
      <c r="M31" s="22">
        <f t="shared" si="17"/>
        <v>530150.7800000003</v>
      </c>
      <c r="N31" s="22">
        <f t="shared" si="17"/>
        <v>-530150.7800000003</v>
      </c>
      <c r="O31" s="22">
        <f t="shared" si="17"/>
        <v>0</v>
      </c>
      <c r="P31" s="22">
        <f t="shared" si="17"/>
        <v>851222.9199999999</v>
      </c>
      <c r="Q31" s="22">
        <f t="shared" si="17"/>
        <v>-851222.9199999999</v>
      </c>
      <c r="R31" s="22">
        <f t="shared" si="17"/>
        <v>0</v>
      </c>
      <c r="S31" s="22">
        <f t="shared" si="17"/>
        <v>1870341.870000001</v>
      </c>
      <c r="T31" s="22">
        <f t="shared" si="17"/>
        <v>-1870341.870000001</v>
      </c>
      <c r="U31" s="22">
        <f t="shared" si="17"/>
        <v>0</v>
      </c>
      <c r="V31" s="22">
        <f t="shared" si="17"/>
        <v>221828.99000000022</v>
      </c>
      <c r="W31" s="22">
        <f t="shared" si="17"/>
        <v>-221828.99000000022</v>
      </c>
      <c r="X31" s="22">
        <f t="shared" si="17"/>
        <v>0</v>
      </c>
      <c r="Y31" s="22">
        <f t="shared" si="17"/>
        <v>724440.5800000001</v>
      </c>
      <c r="Z31" s="22">
        <f t="shared" si="17"/>
        <v>-724440.5800000001</v>
      </c>
      <c r="AA31" s="22">
        <f t="shared" si="17"/>
        <v>0</v>
      </c>
      <c r="AB31" s="22">
        <f t="shared" si="17"/>
        <v>252636.3700000001</v>
      </c>
      <c r="AC31" s="22">
        <f t="shared" si="17"/>
        <v>-252636.3700000001</v>
      </c>
      <c r="AD31" s="22">
        <f t="shared" si="17"/>
        <v>0</v>
      </c>
      <c r="AE31" s="22">
        <f t="shared" si="17"/>
        <v>335761.91000000015</v>
      </c>
      <c r="AF31" s="22">
        <f t="shared" si="17"/>
        <v>-335761.91000000015</v>
      </c>
      <c r="AG31" s="22">
        <f t="shared" si="17"/>
        <v>0</v>
      </c>
      <c r="AH31" s="22">
        <f t="shared" si="17"/>
        <v>365762.81000000006</v>
      </c>
      <c r="AI31" s="22">
        <f t="shared" si="17"/>
        <v>-365762.81000000006</v>
      </c>
      <c r="AJ31" s="22">
        <f t="shared" si="17"/>
        <v>0</v>
      </c>
      <c r="AK31" s="22">
        <f t="shared" si="17"/>
        <v>479702.05000000075</v>
      </c>
      <c r="AL31" s="22">
        <f t="shared" si="17"/>
        <v>-479702.05000000075</v>
      </c>
      <c r="AM31" s="22">
        <f t="shared" si="17"/>
        <v>0</v>
      </c>
      <c r="AN31" s="22">
        <f t="shared" si="17"/>
        <v>577423.4799999995</v>
      </c>
      <c r="AO31" s="22">
        <f t="shared" si="17"/>
        <v>-577423.4799999995</v>
      </c>
      <c r="AP31" s="22">
        <f t="shared" si="3"/>
        <v>0</v>
      </c>
      <c r="AQ31" s="22">
        <f t="shared" si="3"/>
        <v>6553373.610000007</v>
      </c>
      <c r="AR31" s="22">
        <f t="shared" si="3"/>
        <v>-6553373.610000007</v>
      </c>
    </row>
    <row r="32" spans="1:92" s="26" customFormat="1" ht="12.75">
      <c r="A32" s="20" t="s">
        <v>67</v>
      </c>
      <c r="B32" s="23"/>
      <c r="C32" s="24"/>
      <c r="D32" s="22">
        <f>G32+J32+M32+P32+S32+V32+Y32+AB32+AE32+AH32+AK32+AN32</f>
        <v>35086082.949999996</v>
      </c>
      <c r="E32" s="24"/>
      <c r="F32" s="24"/>
      <c r="G32" s="24">
        <v>28532709.34</v>
      </c>
      <c r="H32" s="24"/>
      <c r="I32" s="24"/>
      <c r="J32" s="24">
        <v>344101.85</v>
      </c>
      <c r="K32" s="24"/>
      <c r="L32" s="24"/>
      <c r="M32" s="24">
        <v>530150.78</v>
      </c>
      <c r="N32" s="24"/>
      <c r="O32" s="24"/>
      <c r="P32" s="24">
        <v>851222.92</v>
      </c>
      <c r="Q32" s="24"/>
      <c r="R32" s="24"/>
      <c r="S32" s="24">
        <v>1870341.87</v>
      </c>
      <c r="T32" s="24"/>
      <c r="U32" s="24"/>
      <c r="V32" s="24">
        <v>221828.99</v>
      </c>
      <c r="W32" s="24"/>
      <c r="X32" s="24"/>
      <c r="Y32" s="24">
        <v>724440.58</v>
      </c>
      <c r="Z32" s="24"/>
      <c r="AA32" s="24"/>
      <c r="AB32" s="24">
        <v>252636.37</v>
      </c>
      <c r="AC32" s="24"/>
      <c r="AD32" s="24"/>
      <c r="AE32" s="24">
        <v>335761.91</v>
      </c>
      <c r="AF32" s="24"/>
      <c r="AG32" s="24"/>
      <c r="AH32" s="24">
        <v>365762.81</v>
      </c>
      <c r="AI32" s="24"/>
      <c r="AJ32" s="24"/>
      <c r="AK32" s="24">
        <v>479702.05</v>
      </c>
      <c r="AL32" s="24"/>
      <c r="AM32" s="24"/>
      <c r="AN32" s="24">
        <v>577423.48</v>
      </c>
      <c r="AO32" s="24"/>
      <c r="AP32" s="22">
        <f>C32-F32</f>
        <v>0</v>
      </c>
      <c r="AQ32" s="22">
        <f>D32-G32</f>
        <v>6553373.609999996</v>
      </c>
      <c r="AR32" s="22">
        <f>E32-H32</f>
        <v>0</v>
      </c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</row>
    <row r="33" spans="1:92" s="26" customFormat="1" ht="12.75">
      <c r="A33" s="20" t="s">
        <v>47</v>
      </c>
      <c r="B33" s="23"/>
      <c r="C33" s="22">
        <f>F33+I33+L33+O33+R33+U33+X33+AA33+AD33+AG33+AJ33+AM33</f>
        <v>0</v>
      </c>
      <c r="D33" s="22">
        <f>G33+J33+M33+P33+S33+V33+Y33+AB33+AE33+AH33+AK33+AN33</f>
        <v>0</v>
      </c>
      <c r="E33" s="22">
        <f>C33-D33</f>
        <v>0</v>
      </c>
      <c r="F33" s="22"/>
      <c r="G33" s="22"/>
      <c r="H33" s="22">
        <f>F33-G33</f>
        <v>0</v>
      </c>
      <c r="I33" s="22"/>
      <c r="J33" s="22"/>
      <c r="K33" s="22">
        <f>I33-J33</f>
        <v>0</v>
      </c>
      <c r="L33" s="22"/>
      <c r="M33" s="22"/>
      <c r="N33" s="22">
        <f>L33-M33</f>
        <v>0</v>
      </c>
      <c r="O33" s="22"/>
      <c r="P33" s="22"/>
      <c r="Q33" s="22">
        <f>O33-P33</f>
        <v>0</v>
      </c>
      <c r="R33" s="22"/>
      <c r="S33" s="22"/>
      <c r="T33" s="22">
        <f>R33-S33</f>
        <v>0</v>
      </c>
      <c r="U33" s="22"/>
      <c r="V33" s="22"/>
      <c r="W33" s="22">
        <f>U33-V33</f>
        <v>0</v>
      </c>
      <c r="X33" s="22"/>
      <c r="Y33" s="22"/>
      <c r="Z33" s="22">
        <f>X33-Y33</f>
        <v>0</v>
      </c>
      <c r="AA33" s="22"/>
      <c r="AB33" s="22"/>
      <c r="AC33" s="22">
        <f>AA33-AB33</f>
        <v>0</v>
      </c>
      <c r="AD33" s="22"/>
      <c r="AE33" s="22"/>
      <c r="AF33" s="22">
        <f>AD33-AE33</f>
        <v>0</v>
      </c>
      <c r="AG33" s="22"/>
      <c r="AH33" s="22"/>
      <c r="AI33" s="22">
        <f>AG33-AH33</f>
        <v>0</v>
      </c>
      <c r="AJ33" s="22"/>
      <c r="AK33" s="22"/>
      <c r="AL33" s="22">
        <f>AJ33-AK33</f>
        <v>0</v>
      </c>
      <c r="AM33" s="22"/>
      <c r="AN33" s="22"/>
      <c r="AO33" s="22">
        <f>AM33-AN33</f>
        <v>0</v>
      </c>
      <c r="AP33" s="22">
        <f>C33-F33</f>
        <v>0</v>
      </c>
      <c r="AQ33" s="22">
        <f>D33-G33</f>
        <v>0</v>
      </c>
      <c r="AR33" s="22">
        <f>E33-H33</f>
        <v>0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</row>
    <row r="34" spans="1:92" s="15" customFormat="1" ht="25.5">
      <c r="A34" s="11" t="s">
        <v>42</v>
      </c>
      <c r="B34" s="12"/>
      <c r="C34" s="13"/>
      <c r="D34" s="10"/>
      <c r="E34" s="13"/>
      <c r="F34" s="13" t="s">
        <v>44</v>
      </c>
      <c r="G34" s="13" t="s">
        <v>44</v>
      </c>
      <c r="H34" s="13"/>
      <c r="I34" s="13" t="s">
        <v>44</v>
      </c>
      <c r="J34" s="13" t="s">
        <v>44</v>
      </c>
      <c r="K34" s="13"/>
      <c r="L34" s="13" t="s">
        <v>44</v>
      </c>
      <c r="M34" s="13" t="s">
        <v>44</v>
      </c>
      <c r="N34" s="13"/>
      <c r="O34" s="13" t="s">
        <v>44</v>
      </c>
      <c r="P34" s="13" t="s">
        <v>44</v>
      </c>
      <c r="Q34" s="13"/>
      <c r="R34" s="13" t="s">
        <v>44</v>
      </c>
      <c r="S34" s="13" t="s">
        <v>44</v>
      </c>
      <c r="T34" s="13"/>
      <c r="U34" s="13" t="s">
        <v>44</v>
      </c>
      <c r="V34" s="13" t="s">
        <v>44</v>
      </c>
      <c r="W34" s="13"/>
      <c r="X34" s="13" t="s">
        <v>44</v>
      </c>
      <c r="Y34" s="13" t="s">
        <v>44</v>
      </c>
      <c r="Z34" s="13"/>
      <c r="AA34" s="13" t="s">
        <v>44</v>
      </c>
      <c r="AB34" s="13" t="s">
        <v>44</v>
      </c>
      <c r="AC34" s="13"/>
      <c r="AD34" s="13" t="s">
        <v>44</v>
      </c>
      <c r="AE34" s="13" t="s">
        <v>44</v>
      </c>
      <c r="AF34" s="13"/>
      <c r="AG34" s="13" t="s">
        <v>44</v>
      </c>
      <c r="AH34" s="13" t="s">
        <v>44</v>
      </c>
      <c r="AI34" s="13"/>
      <c r="AJ34" s="13" t="s">
        <v>44</v>
      </c>
      <c r="AK34" s="13" t="s">
        <v>44</v>
      </c>
      <c r="AL34" s="13"/>
      <c r="AM34" s="13" t="s">
        <v>44</v>
      </c>
      <c r="AN34" s="13" t="s">
        <v>44</v>
      </c>
      <c r="AO34" s="13"/>
      <c r="AP34" s="10"/>
      <c r="AQ34" s="10"/>
      <c r="AR34" s="10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</row>
    <row r="35" spans="1:92" s="15" customFormat="1" ht="12.75">
      <c r="A35" s="11" t="s">
        <v>43</v>
      </c>
      <c r="B35" s="12"/>
      <c r="C35" s="13"/>
      <c r="D35" s="10"/>
      <c r="E35" s="13"/>
      <c r="F35" s="13" t="s">
        <v>44</v>
      </c>
      <c r="G35" s="13" t="s">
        <v>44</v>
      </c>
      <c r="H35" s="13"/>
      <c r="I35" s="13" t="s">
        <v>44</v>
      </c>
      <c r="J35" s="13" t="s">
        <v>44</v>
      </c>
      <c r="K35" s="13"/>
      <c r="L35" s="13" t="s">
        <v>44</v>
      </c>
      <c r="M35" s="13" t="s">
        <v>44</v>
      </c>
      <c r="N35" s="13"/>
      <c r="O35" s="13" t="s">
        <v>44</v>
      </c>
      <c r="P35" s="13" t="s">
        <v>44</v>
      </c>
      <c r="Q35" s="13"/>
      <c r="R35" s="13" t="s">
        <v>44</v>
      </c>
      <c r="S35" s="13" t="s">
        <v>44</v>
      </c>
      <c r="T35" s="13"/>
      <c r="U35" s="13" t="s">
        <v>44</v>
      </c>
      <c r="V35" s="13" t="s">
        <v>44</v>
      </c>
      <c r="W35" s="13"/>
      <c r="X35" s="13" t="s">
        <v>44</v>
      </c>
      <c r="Y35" s="13" t="s">
        <v>44</v>
      </c>
      <c r="Z35" s="13"/>
      <c r="AA35" s="13" t="s">
        <v>44</v>
      </c>
      <c r="AB35" s="13" t="s">
        <v>44</v>
      </c>
      <c r="AC35" s="13"/>
      <c r="AD35" s="13" t="s">
        <v>44</v>
      </c>
      <c r="AE35" s="13" t="s">
        <v>44</v>
      </c>
      <c r="AF35" s="13"/>
      <c r="AG35" s="13" t="s">
        <v>44</v>
      </c>
      <c r="AH35" s="13" t="s">
        <v>44</v>
      </c>
      <c r="AI35" s="13"/>
      <c r="AJ35" s="13" t="s">
        <v>44</v>
      </c>
      <c r="AK35" s="13" t="s">
        <v>44</v>
      </c>
      <c r="AL35" s="13"/>
      <c r="AM35" s="13" t="s">
        <v>44</v>
      </c>
      <c r="AN35" s="13" t="s">
        <v>44</v>
      </c>
      <c r="AO35" s="13"/>
      <c r="AP35" s="10"/>
      <c r="AQ35" s="10"/>
      <c r="AR35" s="10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</row>
  </sheetData>
  <sheetProtection/>
  <mergeCells count="17">
    <mergeCell ref="C1:K1"/>
    <mergeCell ref="U3:W3"/>
    <mergeCell ref="X3:Z3"/>
    <mergeCell ref="AM3:AO3"/>
    <mergeCell ref="AA3:AC3"/>
    <mergeCell ref="AD3:AF3"/>
    <mergeCell ref="AG3:AI3"/>
    <mergeCell ref="AJ3:AL3"/>
    <mergeCell ref="A3:A4"/>
    <mergeCell ref="B3:B4"/>
    <mergeCell ref="AP3:AR3"/>
    <mergeCell ref="F3:H3"/>
    <mergeCell ref="C3:E3"/>
    <mergeCell ref="I3:K3"/>
    <mergeCell ref="L3:N3"/>
    <mergeCell ref="O3:Q3"/>
    <mergeCell ref="R3:T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3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2012-10-16T07:21:09Z</cp:lastPrinted>
  <dcterms:created xsi:type="dcterms:W3CDTF">2005-12-14T07:04:35Z</dcterms:created>
  <dcterms:modified xsi:type="dcterms:W3CDTF">2012-10-16T07:21:11Z</dcterms:modified>
  <cp:category/>
  <cp:version/>
  <cp:contentType/>
  <cp:contentStatus/>
</cp:coreProperties>
</file>